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662" activeTab="0"/>
  </bookViews>
  <sheets>
    <sheet name="マニュアル" sheetId="1" r:id="rId1"/>
    <sheet name="基礎データ" sheetId="2" r:id="rId2"/>
    <sheet name="出場種目票" sheetId="3" r:id="rId3"/>
    <sheet name="氏名記録入力例" sheetId="4" r:id="rId4"/>
    <sheet name="男子申込一覧表" sheetId="5" r:id="rId5"/>
    <sheet name="女子申込一覧表" sheetId="6" r:id="rId6"/>
    <sheet name="使用しない男子個票" sheetId="7" r:id="rId7"/>
    <sheet name="使用しない女子個票" sheetId="8" r:id="rId8"/>
  </sheets>
  <definedNames>
    <definedName name="_xlnm.Print_Area" localSheetId="7">'使用しない女子個票'!$A$1:$P$342</definedName>
    <definedName name="_xlnm.Print_Area" localSheetId="6">'使用しない男子個票'!$A$1:$P$392</definedName>
    <definedName name="_xlnm.Print_Area" localSheetId="2">'出場種目票'!$A$1:$T$336</definedName>
    <definedName name="_xlnm.Print_Area" localSheetId="5">'女子申込一覧表'!$A$1:$AP$53</definedName>
    <definedName name="_xlnm.Print_Area" localSheetId="4">'男子申込一覧表'!$A$1:$AP$57</definedName>
  </definedNames>
  <calcPr fullCalcOnLoad="1" iterate="1" iterateCount="1" iterateDelta="0.001"/>
</workbook>
</file>

<file path=xl/sharedStrings.xml><?xml version="1.0" encoding="utf-8"?>
<sst xmlns="http://schemas.openxmlformats.org/spreadsheetml/2006/main" count="5687" uniqueCount="405">
  <si>
    <t>性別</t>
  </si>
  <si>
    <t>男</t>
  </si>
  <si>
    <t>女</t>
  </si>
  <si>
    <t>種目No</t>
  </si>
  <si>
    <t>ＮＯ</t>
  </si>
  <si>
    <t>種  目</t>
  </si>
  <si>
    <t>共通１００ｍ</t>
  </si>
  <si>
    <t>共通２００ｍ</t>
  </si>
  <si>
    <t>共通４００ｍ</t>
  </si>
  <si>
    <t>共通８００ｍ</t>
  </si>
  <si>
    <t>共通３０００ｍ</t>
  </si>
  <si>
    <t>共通１１０ｍＨ</t>
  </si>
  <si>
    <t>共通走高跳</t>
  </si>
  <si>
    <t>共通走幅跳</t>
  </si>
  <si>
    <t>生　徒　氏　名</t>
  </si>
  <si>
    <t xml:space="preserve"> 記  録</t>
  </si>
  <si>
    <t>.</t>
  </si>
  <si>
    <t>学校名</t>
  </si>
  <si>
    <t>学年</t>
  </si>
  <si>
    <t>(</t>
  </si>
  <si>
    <t>風 速</t>
  </si>
  <si>
    <t>)</t>
  </si>
  <si>
    <t>NOｶｰﾄﾞ</t>
  </si>
  <si>
    <t>氏  名</t>
  </si>
  <si>
    <t xml:space="preserve">学 校 </t>
  </si>
  <si>
    <t>競技会名</t>
  </si>
  <si>
    <t>場 所</t>
  </si>
  <si>
    <t xml:space="preserve"> 番　号</t>
  </si>
  <si>
    <t>　   種　　目</t>
  </si>
  <si>
    <t xml:space="preserve">    氏         名</t>
  </si>
  <si>
    <t xml:space="preserve">     氏        名</t>
  </si>
  <si>
    <t>↓↓ ◎入力見本◎</t>
  </si>
  <si>
    <t>↓↓ここに基本データを入れる→Ｎｏカード順に入力すること。（黄色部分にデータを入力すること）</t>
  </si>
  <si>
    <t>ここに出場選手のナンバーを入力する。</t>
  </si>
  <si>
    <t>例</t>
  </si>
  <si>
    <t>先生</t>
  </si>
  <si>
    <t>先生</t>
  </si>
  <si>
    <t>回</t>
  </si>
  <si>
    <t>回</t>
  </si>
  <si>
    <t>１､２年１００ｍ</t>
  </si>
  <si>
    <t>１､２年走幅跳</t>
  </si>
  <si>
    <t>共通３０００ｍＷ</t>
  </si>
  <si>
    <t>共通１５００ｍ</t>
  </si>
  <si>
    <t>共通棒高跳</t>
  </si>
  <si>
    <t>　　　　　　↑</t>
  </si>
  <si>
    <t>ＮＯ</t>
  </si>
  <si>
    <t>共通１００ｍＨ</t>
  </si>
  <si>
    <t>共通砲丸投(2.7)</t>
  </si>
  <si>
    <t>例１</t>
  </si>
  <si>
    <t>例２</t>
  </si>
  <si>
    <t>例３</t>
  </si>
  <si>
    <t>山田　太郎</t>
  </si>
  <si>
    <t>金沢美恵子</t>
  </si>
  <si>
    <t>長谷川一二三</t>
  </si>
  <si>
    <t>泉</t>
  </si>
  <si>
    <t>西南部</t>
  </si>
  <si>
    <t>清　泉</t>
  </si>
  <si>
    <t>ヤマダ　タロウ</t>
  </si>
  <si>
    <t>カナザワ　ミエコ</t>
  </si>
  <si>
    <t>ハセガワ　ヒフミ</t>
  </si>
  <si>
    <t>男</t>
  </si>
  <si>
    <t>女</t>
  </si>
  <si>
    <t>（</t>
  </si>
  <si>
    <t>（</t>
  </si>
  <si>
    <t>（</t>
  </si>
  <si>
    <t>）</t>
  </si>
  <si>
    <t>）</t>
  </si>
  <si>
    <t>）</t>
  </si>
  <si>
    <t>（</t>
  </si>
  <si>
    <t>・</t>
  </si>
  <si>
    <t>年</t>
  </si>
  <si>
    <t>選　手　名</t>
  </si>
  <si>
    <t>１００ｍ</t>
  </si>
  <si>
    <t>２００ｍ</t>
  </si>
  <si>
    <t>４００ｍ</t>
  </si>
  <si>
    <t>８００ｍ</t>
  </si>
  <si>
    <t>１５００ｍ</t>
  </si>
  <si>
    <t>３０００ｍ</t>
  </si>
  <si>
    <t>１１０ｍＨ</t>
  </si>
  <si>
    <t>走高跳</t>
  </si>
  <si>
    <t>棒高跳</t>
  </si>
  <si>
    <t>砲丸投</t>
  </si>
  <si>
    <t>走幅跳</t>
  </si>
  <si>
    <t>１００ｍ</t>
  </si>
  <si>
    <t>共</t>
  </si>
  <si>
    <t>通</t>
  </si>
  <si>
    <t>種　　　目</t>
  </si>
  <si>
    <t>フ　リ　ガ　ナ</t>
  </si>
  <si>
    <t>１００ｍ</t>
  </si>
  <si>
    <t>２００ｍ</t>
  </si>
  <si>
    <t>８００ｍ</t>
  </si>
  <si>
    <t>１５００ｍ</t>
  </si>
  <si>
    <t>３０００ｍＷ</t>
  </si>
  <si>
    <t>・</t>
  </si>
  <si>
    <t>１００ｍＨ</t>
  </si>
  <si>
    <t>共通100ｍ</t>
  </si>
  <si>
    <t>共通200ｍ</t>
  </si>
  <si>
    <t>共通400ｍ</t>
  </si>
  <si>
    <t>共通800ｍ</t>
  </si>
  <si>
    <t>共通1500ｍ</t>
  </si>
  <si>
    <t>共通3000ｍ</t>
  </si>
  <si>
    <t>共通3000ｍW</t>
  </si>
  <si>
    <t>共通110ｍH</t>
  </si>
  <si>
    <r>
      <t>◎</t>
    </r>
    <r>
      <rPr>
        <b/>
        <sz val="12"/>
        <rFont val="ＭＳ Ｐゴシック"/>
        <family val="3"/>
      </rPr>
      <t>男子の部</t>
    </r>
    <r>
      <rPr>
        <sz val="12"/>
        <rFont val="ＭＳ Ｐゴシック"/>
        <family val="3"/>
      </rPr>
      <t>　１５種目（黒で記入すること）</t>
    </r>
  </si>
  <si>
    <t>男子監督</t>
  </si>
  <si>
    <t>共通４００ｍＲ①</t>
  </si>
  <si>
    <t>共通４００ｍＲ①</t>
  </si>
  <si>
    <t>共通４００ｍＲ②</t>
  </si>
  <si>
    <t>共通４００ｍＲ②</t>
  </si>
  <si>
    <t>共通４００ｍＲ②</t>
  </si>
  <si>
    <t xml:space="preserve"> 郡市名・学校名</t>
  </si>
  <si>
    <t>番　号</t>
  </si>
  <si>
    <t>学 　校 　名</t>
  </si>
  <si>
    <t>種     目</t>
  </si>
  <si>
    <t>４×１００ ｍリレー①</t>
  </si>
  <si>
    <t>４×１００ ｍリレー②</t>
  </si>
  <si>
    <t>走高跳</t>
  </si>
  <si>
    <t>棒高跳</t>
  </si>
  <si>
    <t>1･2年100ｍ</t>
  </si>
  <si>
    <t>1･2年走幅跳</t>
  </si>
  <si>
    <t>学 年</t>
  </si>
  <si>
    <t>学 年</t>
  </si>
  <si>
    <t>種     目</t>
  </si>
  <si>
    <t>学 　校 　名</t>
  </si>
  <si>
    <t>共通100ｍH</t>
  </si>
  <si>
    <t>４×１００ ｍリレー①</t>
  </si>
  <si>
    <t>４×１００ ｍリレー②</t>
  </si>
  <si>
    <t>共通４００ｍＲ①</t>
  </si>
  <si>
    <t>共通４００ｍＲ②</t>
  </si>
  <si>
    <t>ナンバー</t>
  </si>
  <si>
    <t>学校名</t>
  </si>
  <si>
    <t>学</t>
  </si>
  <si>
    <t>共通４００ｍＲ①</t>
  </si>
  <si>
    <t>団長名</t>
  </si>
  <si>
    <t>総監督名</t>
  </si>
  <si>
    <t>総監督名</t>
  </si>
  <si>
    <t>男子監督名</t>
  </si>
  <si>
    <t>男子監督名</t>
  </si>
  <si>
    <t>女子監督名</t>
  </si>
  <si>
    <t>女子監督名</t>
  </si>
  <si>
    <t>県大会回数</t>
  </si>
  <si>
    <t>県大会回数</t>
  </si>
  <si>
    <t>３０００ｍＷ</t>
  </si>
  <si>
    <t>総監督</t>
  </si>
  <si>
    <t>旗手</t>
  </si>
  <si>
    <t>名</t>
  </si>
  <si>
    <t>参加学校数</t>
  </si>
  <si>
    <t>旗手名</t>
  </si>
  <si>
    <t>女子監督</t>
  </si>
  <si>
    <r>
      <t>◎</t>
    </r>
    <r>
      <rPr>
        <b/>
        <sz val="12"/>
        <rFont val="ＭＳ Ｐゴシック"/>
        <family val="3"/>
      </rPr>
      <t>女子の部</t>
    </r>
  </si>
  <si>
    <t>１２種目（赤で記入すること。赤で記入できない場合は、赤蛍光ペン等で枠を囲むこと。）</t>
  </si>
  <si>
    <t>上記の生徒は健康診断の結果、異常がないので本大会に出場することを認めます。</t>
  </si>
  <si>
    <t>　　　石川県中学校体育連盟会長　　様</t>
  </si>
  <si>
    <t>注】男子は黒字、女子は赤字で記入すること（赤で記入できない場合は、赤蛍光ペン等で枠を囲むこと）</t>
  </si>
  <si>
    <t>正吉喜久夫</t>
  </si>
  <si>
    <t>日光　　忍</t>
  </si>
  <si>
    <t>山田  香織</t>
  </si>
  <si>
    <t>林　　正太</t>
  </si>
  <si>
    <t>小竹　　淳　　</t>
  </si>
  <si>
    <t>中林  正樹</t>
  </si>
  <si>
    <t>《使用すると楽になる点》</t>
  </si>
  <si>
    <t>《入力する部分は、、、》</t>
  </si>
  <si>
    <t>　（出場種目票のシートだけ送ると消えてしまいます。）</t>
  </si>
  <si>
    <t>・出場種目票のＮＯカード入力の黄色の部分の左側に入力します。</t>
  </si>
  <si>
    <t>　　《参加選手の記録入力について》</t>
  </si>
  <si>
    <t>（………</t>
  </si>
  <si>
    <t>……</t>
  </si>
  <si>
    <t>の縦線</t>
  </si>
  <si>
    <t>は各列を示す）</t>
  </si>
  <si>
    <t>Ａ</t>
  </si>
  <si>
    <t>Ｂ</t>
  </si>
  <si>
    <t>Ｃ</t>
  </si>
  <si>
    <t>Ｄ</t>
  </si>
  <si>
    <t>Ｅ</t>
  </si>
  <si>
    <t>Ｆ</t>
  </si>
  <si>
    <t>Ｇ</t>
  </si>
  <si>
    <t>Ｈ</t>
  </si>
  <si>
    <t>Ｉ</t>
  </si>
  <si>
    <t>Ｊ</t>
  </si>
  <si>
    <t>Ｋ</t>
  </si>
  <si>
    <t>Ｌ</t>
  </si>
  <si>
    <t>Ｍ</t>
  </si>
  <si>
    <t>Ｎ</t>
  </si>
  <si>
    <t>Ｏ</t>
  </si>
  <si>
    <t>Ｐ</t>
  </si>
  <si>
    <t>Ｑ</t>
  </si>
  <si>
    <t>Ｒ</t>
  </si>
  <si>
    <t xml:space="preserve">学   校 </t>
  </si>
  <si>
    <t xml:space="preserve"> 学年</t>
  </si>
  <si>
    <t xml:space="preserve"> </t>
  </si>
  <si>
    <t xml:space="preserve"> 分</t>
  </si>
  <si>
    <t>秒</t>
  </si>
  <si>
    <t>　</t>
  </si>
  <si>
    <t>１００ｍ</t>
  </si>
  <si>
    <t>吉田　　篤</t>
  </si>
  <si>
    <t>野  田</t>
  </si>
  <si>
    <t xml:space="preserve"> 01.</t>
  </si>
  <si>
    <t>国体</t>
  </si>
  <si>
    <t>松  江</t>
  </si>
  <si>
    <t>電気計時記録の例</t>
  </si>
  <si>
    <t>２００ｍ</t>
  </si>
  <si>
    <t>県選手権</t>
  </si>
  <si>
    <t>福  井</t>
  </si>
  <si>
    <t>４００ｍ</t>
  </si>
  <si>
    <t>出沢  英之</t>
  </si>
  <si>
    <t xml:space="preserve">  泉  </t>
  </si>
  <si>
    <t>国体予選</t>
  </si>
  <si>
    <t>三  国</t>
  </si>
  <si>
    <t>８００ｍ</t>
  </si>
  <si>
    <t>村田　　巌</t>
  </si>
  <si>
    <t>鳴　和</t>
  </si>
  <si>
    <t>加賀市記</t>
  </si>
  <si>
    <t>西  部</t>
  </si>
  <si>
    <t>古永　亮一</t>
  </si>
  <si>
    <t xml:space="preserve">  港  </t>
  </si>
  <si>
    <t>金  沢</t>
  </si>
  <si>
    <t>３０００ｍ</t>
  </si>
  <si>
    <t>金沢市陸上</t>
  </si>
  <si>
    <t>柏  崎</t>
  </si>
  <si>
    <t>１００ｍＨ</t>
  </si>
  <si>
    <t>佐久間みゆき</t>
  </si>
  <si>
    <t>弥  彦</t>
  </si>
  <si>
    <t>追風参考の例</t>
  </si>
  <si>
    <t>１１０ｍＨ</t>
  </si>
  <si>
    <t>勝田　則武</t>
  </si>
  <si>
    <t>高　岡</t>
  </si>
  <si>
    <t>新発田</t>
  </si>
  <si>
    <t>３０００ｍ競歩</t>
  </si>
  <si>
    <t>点田　麻香</t>
  </si>
  <si>
    <t>北陸選手権</t>
  </si>
  <si>
    <t>七  尾</t>
  </si>
  <si>
    <t>走高跳</t>
  </si>
  <si>
    <t>土田　寛樹</t>
  </si>
  <si>
    <t>東　部</t>
  </si>
  <si>
    <t>松  本</t>
  </si>
  <si>
    <t>非公認大会の例</t>
  </si>
  <si>
    <t>棒高跳</t>
  </si>
  <si>
    <t>寺岡　智之</t>
  </si>
  <si>
    <t>南　部</t>
  </si>
  <si>
    <t>石川松任記</t>
  </si>
  <si>
    <t>富  山</t>
  </si>
  <si>
    <t>寺内　　敏</t>
  </si>
  <si>
    <t>浅野川</t>
  </si>
  <si>
    <t>走幅跳追風参考の例</t>
  </si>
  <si>
    <t>砲丸投(4.0kg)</t>
  </si>
  <si>
    <t>北形謙太郎</t>
  </si>
  <si>
    <t>国  立</t>
  </si>
  <si>
    <t>４００ｍＲ</t>
  </si>
  <si>
    <t>赤土1瀬谷1林1竹内1</t>
  </si>
  <si>
    <t>新  潟</t>
  </si>
  <si>
    <t>◎　記録の列は、・ 分の単位（Ｄ列）は、分の数字のみ入力する。</t>
  </si>
  <si>
    <t>　　　　　 ・ 秒の単位（Ｆ列）は、手動 1/10は、○.○、電動 1/100は、○.○○と小数点を使い入力する。</t>
  </si>
  <si>
    <t>◎　風速の列は、＋はつけないで○.○と入力する。－はつける。+2.1m以上の風速は追風参考記録。</t>
  </si>
  <si>
    <t>例）   宮崎□達也、　吉田□□篤、　中□□洋子、  北□由希子、  佐久間健二、  三田村真由美</t>
  </si>
  <si>
    <t>◎　場所は出来るだけ３文字におさめ、入力方法は学校名と同じに扱う。</t>
  </si>
  <si>
    <t>☆ リレーの入力について注意してほしい点。</t>
  </si>
  <si>
    <t>◎  リレーの場合も、学校名の入力位置、オーダーの入力の仕方以外は、上記の統一事項と同様に入力する。</t>
  </si>
  <si>
    <t>◎　学校名は、Ｇ列に入力する。</t>
  </si>
  <si>
    <t>☆ 電気計時記録と非公認記録（追風参考と非公認大会）の取り扱いについて</t>
  </si>
  <si>
    <t>◎ 追風参考記録（風速２.１ｍ以上の記録）と非公認大会の記録には、記録列の Ｅ列に ★印を入力する。</t>
  </si>
  <si>
    <t>◎ 走幅跳・三段跳の最高記録が追風参考記録の場合、試技の中の公認最高記録も必ず入力する。</t>
  </si>
  <si>
    <t>※ 石川県の中学校の試合では、電気計時は数少ないが、その場合には後で見ても分かるように一筆つけること。</t>
  </si>
  <si>
    <t>・氏名記録入力例のシートを開き、入力上の注意を確認します。</t>
  </si>
  <si>
    <t>大会氏名記録入力例</t>
  </si>
  <si>
    <t>赤土　友子</t>
  </si>
  <si>
    <t>瀬谷　美香</t>
  </si>
  <si>
    <t>林　　由佳</t>
  </si>
  <si>
    <t>竹内　あや</t>
  </si>
  <si>
    <t>大蔵　直子</t>
  </si>
  <si>
    <t>松岡　　玲</t>
  </si>
  <si>
    <t>　間違えてＥ列へ記録入力しないよう注意して下さい。</t>
  </si>
  <si>
    <t>←学校名入力</t>
  </si>
  <si>
    <t>参加料</t>
  </si>
  <si>
    <t>円</t>
  </si>
  <si>
    <t>円　×　男女合計</t>
  </si>
  <si>
    <t>・シートは①→②→③の順に作業してください。</t>
  </si>
  <si>
    <t>注）Ａ4サイズで提出する。</t>
  </si>
  <si>
    <t>＝</t>
  </si>
  <si>
    <t>（リレー補員選手含む）</t>
  </si>
  <si>
    <t xml:space="preserve">      (エントリー人数、リレーの補員を含む)</t>
  </si>
  <si>
    <t>共通４００ｍＲ③</t>
  </si>
  <si>
    <t>共通４００ｍＲ④</t>
  </si>
  <si>
    <t>共通４００ｍＲ⑤</t>
  </si>
  <si>
    <t>共通４００ｍＲ⑥</t>
  </si>
  <si>
    <t>共通４００ｍＲ③</t>
  </si>
  <si>
    <t>共通４００ｍＲ⑤</t>
  </si>
  <si>
    <t>共通４００ｍＲ⑥</t>
  </si>
  <si>
    <t>４×１００ｍＲ①</t>
  </si>
  <si>
    <t>４×１００ｍＲ①</t>
  </si>
  <si>
    <t>４×１００ｍＲ②</t>
  </si>
  <si>
    <t>４×１００ｍＲ②</t>
  </si>
  <si>
    <t>４×１００ｍＲ③</t>
  </si>
  <si>
    <t>４×１００ｍＲ③</t>
  </si>
  <si>
    <t>４×１００ｍＲ④</t>
  </si>
  <si>
    <t>４×１００ｍＲ④</t>
  </si>
  <si>
    <t>４×１００ｍＲ⑤</t>
  </si>
  <si>
    <t>４×１００ｍＲ⑤</t>
  </si>
  <si>
    <t>４×１００ｍＲ⑥</t>
  </si>
  <si>
    <t>４×１００ｍＲ⑥</t>
  </si>
  <si>
    <t>（</t>
  </si>
  <si>
    <t>）</t>
  </si>
  <si>
    <t>校　</t>
  </si>
  <si>
    <t>女子選手</t>
  </si>
  <si>
    <t>名</t>
  </si>
  <si>
    <t>ブロック中体連陸上競技委員</t>
  </si>
  <si>
    <t>ブロック名</t>
  </si>
  <si>
    <t>金沢</t>
  </si>
  <si>
    <t>記載者名</t>
  </si>
  <si>
    <t>記載者印</t>
  </si>
  <si>
    <t>計</t>
  </si>
  <si>
    <t>名</t>
  </si>
  <si>
    <t>男子選手</t>
  </si>
  <si>
    <t xml:space="preserve"> ブロック名・学校名</t>
  </si>
  <si>
    <t xml:space="preserve"> ブロック名</t>
  </si>
  <si>
    <t>【標準記録到達選手用】</t>
  </si>
  <si>
    <t>　　　　標準記録到達記録・到達大会</t>
  </si>
  <si>
    <t>　標準記録到達記録・到達大会</t>
  </si>
  <si>
    <t>４×１００ ｍリレー③</t>
  </si>
  <si>
    <t>４×１００ ｍリレー④</t>
  </si>
  <si>
    <t>４×１００ ｍリレー⑤</t>
  </si>
  <si>
    <t>４×１００ ｍリレー⑥</t>
  </si>
  <si>
    <t>４×１００ ｍリレー</t>
  </si>
  <si>
    <t>◎県中学陸上申込ソフトの使用について</t>
  </si>
  <si>
    <t>　①、②の入力はブルー部分の見本を参考に入力してください。</t>
  </si>
  <si>
    <t>　</t>
  </si>
  <si>
    <t>・個票と申込一覧表は、シートを開いて印刷できます(印刷範囲等の設定は原則不要です)。</t>
  </si>
  <si>
    <t>・出場種目票を入力する前に、必ず〈氏名記録入力例のシート〉を熟読すること。</t>
  </si>
  <si>
    <t>★ブロック申込用・様式４【標準記録枠用】★</t>
  </si>
  <si>
    <t>　使用するＮｏカードのナンバーは郡市に割り当てのナンバーを使用すること。</t>
  </si>
  <si>
    <t>［郡市委員作成用ソフト］</t>
  </si>
  <si>
    <t>ブロック名</t>
  </si>
  <si>
    <t>ブロック</t>
  </si>
  <si>
    <t>中体連名①</t>
  </si>
  <si>
    <t>中体連名②</t>
  </si>
  <si>
    <t>中体連名③</t>
  </si>
  <si>
    <t>団長</t>
  </si>
  <si>
    <t>ブロック選手団</t>
  </si>
  <si>
    <t>郡・市中体連</t>
  </si>
  <si>
    <t>様式４－①</t>
  </si>
  <si>
    <t>様式４－②</t>
  </si>
  <si>
    <t>★ 県中学陸上大会用 様式４［ブロック申込］個票</t>
  </si>
  <si>
    <t>ブロック名について</t>
  </si>
  <si>
    <t>河北、羽咋、七尾鹿島、奥能登</t>
  </si>
  <si>
    <t>例</t>
  </si>
  <si>
    <t>郡市名・郡市中体連名について</t>
  </si>
  <si>
    <t>金沢、河北、羽咋市、羽咋郡、鹿島、</t>
  </si>
  <si>
    <t>七尾、輪島、鳳珠、珠洲</t>
  </si>
  <si>
    <t>上記名称で統一入力すること！</t>
  </si>
  <si>
    <r>
      <t>（Ａ4サイズで作成し、必ず切り離して申し込むこと。</t>
    </r>
    <r>
      <rPr>
        <b/>
        <u val="single"/>
        <sz val="12"/>
        <color indexed="8"/>
        <rFont val="ＭＳ 明朝"/>
        <family val="1"/>
      </rPr>
      <t>またプログラム編成上、記録の欄は必ず記入すること</t>
    </r>
    <r>
      <rPr>
        <b/>
        <sz val="12"/>
        <color indexed="8"/>
        <rFont val="ＭＳ 明朝"/>
        <family val="1"/>
      </rPr>
      <t>）</t>
    </r>
  </si>
  <si>
    <t>・郡市委員が申込時に県中体連専門部会へ提出する、申込一覧表、個票が自動作成されます。</t>
  </si>
  <si>
    <t>・郡市委員が県中体連専門部会へ提出しなければならないデータも自動で作成されます。</t>
  </si>
  <si>
    <t>・出場種目票を提出する時には、このデータまるごとを県中体連専門部会に提出してください。</t>
  </si>
  <si>
    <t xml:space="preserve">  期　日</t>
  </si>
  <si>
    <t>・出場種目票の記録の欄(黄色い部分)には個票に記入した記録と期日、競技会名、場所を入力すること。</t>
  </si>
  <si>
    <t>・Ｄ列、Ｆ列の記録、Ｈ列の風速、Ｑ、Ｒ、Ｓ列の期日、競技会名、場所(黄色い部分)を忘れず入力して下さい。</t>
  </si>
  <si>
    <t>・Ｑ、Ｒ、Ｓ列の期日、競技会名、場所等(黄色部分)は、入力した記録の大会のものを入力して下さい。</t>
  </si>
  <si>
    <t>　エントリー６名のＮｏを入力すれば氏名・学年・校名等は自動表示されます。→入力例を確認してください。</t>
  </si>
  <si>
    <t>　エントリー６名の１人目のＮｏを入力すると、自動的にチーム記録の校名は表示されます。</t>
  </si>
  <si>
    <t xml:space="preserve"> 　　→個票は各校の顧問が提出したものを使用します。出場種目票の記録等の入力終了後に切り離して提出します。</t>
  </si>
  <si>
    <t xml:space="preserve"> 　　→Ａ４サイズで印刷されます。提出はＡ４サイズのままで個票は切り離して提出します！！</t>
  </si>
  <si>
    <t>・②の名簿貼り付け後に、出場種目のＮｏカード部分にＮｏを入力すると出場種目票・個票・申し込み一覧表へ氏名校名学年フリガナが自動表示されます。</t>
  </si>
  <si>
    <t>・競歩、棒高跳等で公認記録のない場合は、専門委員長までご一報を下さい。</t>
  </si>
  <si>
    <t>金大附属</t>
  </si>
  <si>
    <t xml:space="preserve"> 　　→出場種目票(下記)の入力が完全であれば、個票には標準記録到達記録と到達大会名を必ずしも記入する必要はありません。</t>
  </si>
  <si>
    <t>→→  このマニュアルの最後まで読んでから作業に入ること！</t>
  </si>
  <si>
    <t>・リレーの場合、チームの記録入力行の予定オーダーと、その(チーム記録入力)行の下の行にエントリーするリレーメンバーの入力が必要となります。</t>
  </si>
  <si>
    <t>ブロック</t>
  </si>
  <si>
    <t>中体連名</t>
  </si>
  <si>
    <t>・入力する部分は、①基礎データ、②出場種目票、③男子申込一覧表の、３つのシートの黄色い部分のみです。</t>
  </si>
  <si>
    <t>・出場種目票の記録を入力しない部分Ｅ列は下部の入力の関係上、列幅が広がっています。</t>
  </si>
  <si>
    <t>◎　期日の列は、日付けのみ小数点で入力する。１桁の日には０を付ける。例）10月２日 → 10.02 ○ 10.2 ×</t>
  </si>
  <si>
    <t>◎　氏名の列は、５文字を基本とし、姓と名を１文字あけ見本の通り入力。６文字もそのまま入力する(□は全角スペース)。</t>
  </si>
  <si>
    <t>◎　学校名の列は、１文字校は、□泉□　２文字校は、野□田　３文字以上校は、浅野川、金大附属、金沢錦丘(□は全角スペース)とそのまま入力する。</t>
  </si>
  <si>
    <t>共通砲丸投(5.0)</t>
  </si>
  <si>
    <t>　　特に→氏名、校名等の入力規則(スペースは全角スペースのみ)。記録の入力規則。公認非公認など。リレーの入力。</t>
  </si>
  <si>
    <t>フリガナ→全角で</t>
  </si>
  <si>
    <t>※氏名＆校名に使用するスペースは全角スペースのみ。半角スペース×２は厳禁！！</t>
  </si>
  <si>
    <t>・ブロック予選会の男子砲丸投を４．０ｋｇで実施の場合は、出場種目票のナンバーを52→51に、重さの5.0→4.0へ訂正して下さい。</t>
  </si>
  <si>
    <t>《出場者ランキング表作成のため。よろしくお願いします！！》</t>
  </si>
  <si>
    <t>Ｓ</t>
  </si>
  <si>
    <t>★</t>
  </si>
  <si>
    <t>手</t>
  </si>
  <si>
    <t>１年１５００ｍ</t>
  </si>
  <si>
    <t>★</t>
  </si>
  <si>
    <t>走幅跳</t>
  </si>
  <si>
    <t xml:space="preserve">野  田    </t>
  </si>
  <si>
    <t>入力の注意（統一事項）</t>
  </si>
  <si>
    <t>◎　オーダーは、氏名の場所（Ｋ列）に、４名続けて入力する。選手の姓のみを入力し、学年は半角数字で姓の後に必ず入れること。</t>
  </si>
  <si>
    <t>◎ ４００ｍ以下の手動計時大会の記録には、記録列の Ｅ列に 手印を入力する。また、その記録が追風参考と非公認大会の場合には Ｄ列に ★印を入力する。</t>
  </si>
  <si>
    <t>エントリー記録のオーダーを入力する</t>
  </si>
  <si>
    <t>加賀、小松、能美、白山野々市、金沢</t>
  </si>
  <si>
    <t>加賀、小松、能美、白山、野々市、</t>
  </si>
  <si>
    <t xml:space="preserve">  「申込一覧表には、参加申し込み人数、日付を記入してください」</t>
  </si>
  <si>
    <t xml:space="preserve"> ※入力後、必ず申込一覧表と確認してください。予定オーダーの入力が無いと、プログラム編成が非常に困難になります。</t>
  </si>
  <si>
    <t>共通４００ｍＲ⑦</t>
  </si>
  <si>
    <t>共通４００ｍＲ⑦</t>
  </si>
  <si>
    <t>共通４００ｍＲ⑧</t>
  </si>
  <si>
    <t>４×１００ｍＲ⑦</t>
  </si>
  <si>
    <t>４×１００ｍＲ⑧</t>
  </si>
  <si>
    <t>４×１００ｍＲ⑦</t>
  </si>
  <si>
    <t>４×１００ｍＲ⑧</t>
  </si>
  <si>
    <t>　②の名簿は338行目以下の男女別の欄に、Ｎｏカード順(小→大)で入力または貼り付けして下さい。</t>
  </si>
  <si>
    <t>令和　　　 年　　　月       日</t>
  </si>
  <si>
    <t>2022.</t>
  </si>
  <si>
    <t>令和５年度は75回</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</si>
</sst>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quot;Yes&quot;;&quot;Yes&quot;;&quot;No&quot;"/>
    <numFmt numFmtId="179" formatCode="&quot;True&quot;;&quot;True&quot;;&quot;False&quot;"/>
    <numFmt numFmtId="180" formatCode="&quot;On&quot;;&quot;On&quot;;&quot;Off&quot;"/>
    <numFmt numFmtId="181" formatCode="0.0_ "/>
    <numFmt numFmtId="182" formatCode="0_ "/>
    <numFmt numFmtId="183" formatCode="0.00_);[Red]\(0.00\)"/>
    <numFmt numFmtId="184" formatCode="[$]ggge&quot;年&quot;m&quot;月&quot;d&quot;日&quot;;@"/>
    <numFmt numFmtId="185" formatCode="[$-411]gge&quot;年&quot;m&quot;月&quot;d&quot;日&quot;;@"/>
    <numFmt numFmtId="186" formatCode="[$]gge&quot;年&quot;m&quot;月&quot;d&quot;日&quot;;@"/>
  </numFmts>
  <fonts count="87">
    <font>
      <sz val="12"/>
      <name val="Arial"/>
      <family val="2"/>
    </font>
    <font>
      <b/>
      <sz val="10"/>
      <name val="Arial"/>
      <family val="2"/>
    </font>
    <font>
      <i/>
      <sz val="10"/>
      <name val="Arial"/>
      <family val="2"/>
    </font>
    <font>
      <b/>
      <i/>
      <sz val="10"/>
      <name val="Arial"/>
      <family val="2"/>
    </font>
    <font>
      <sz val="12"/>
      <name val="ＭＳ 明朝"/>
      <family val="1"/>
    </font>
    <font>
      <sz val="6"/>
      <name val="ＭＳ Ｐゴシック"/>
      <family val="3"/>
    </font>
    <font>
      <sz val="9.55"/>
      <color indexed="8"/>
      <name val="ＭＳ 明朝"/>
      <family val="1"/>
    </font>
    <font>
      <sz val="12"/>
      <name val="ＭＳ Ｐゴシック"/>
      <family val="3"/>
    </font>
    <font>
      <sz val="18"/>
      <color indexed="8"/>
      <name val="ＭＳ 明朝"/>
      <family val="1"/>
    </font>
    <font>
      <u val="single"/>
      <sz val="10.45"/>
      <color indexed="12"/>
      <name val="Arial"/>
      <family val="2"/>
    </font>
    <font>
      <u val="single"/>
      <sz val="10.45"/>
      <color indexed="36"/>
      <name val="Arial"/>
      <family val="2"/>
    </font>
    <font>
      <sz val="9.55"/>
      <name val="ＭＳ 明朝"/>
      <family val="1"/>
    </font>
    <font>
      <sz val="10"/>
      <name val="ＭＳ Ｐゴシック"/>
      <family val="3"/>
    </font>
    <font>
      <sz val="9"/>
      <name val="ＭＳ Ｐゴシック"/>
      <family val="3"/>
    </font>
    <font>
      <sz val="9"/>
      <name val="Arial"/>
      <family val="2"/>
    </font>
    <font>
      <sz val="12"/>
      <color indexed="10"/>
      <name val="Arial"/>
      <family val="2"/>
    </font>
    <font>
      <sz val="9"/>
      <color indexed="10"/>
      <name val="Arial"/>
      <family val="2"/>
    </font>
    <font>
      <sz val="18"/>
      <name val="ＭＳ 明朝"/>
      <family val="1"/>
    </font>
    <font>
      <b/>
      <sz val="12"/>
      <name val="ＭＳ Ｐゴシック"/>
      <family val="3"/>
    </font>
    <font>
      <b/>
      <sz val="16"/>
      <name val="Arial"/>
      <family val="2"/>
    </font>
    <font>
      <sz val="20"/>
      <color indexed="8"/>
      <name val="ＭＳ 明朝"/>
      <family val="1"/>
    </font>
    <font>
      <sz val="10"/>
      <color indexed="8"/>
      <name val="ＭＳ 明朝"/>
      <family val="1"/>
    </font>
    <font>
      <sz val="10"/>
      <name val="Arial"/>
      <family val="2"/>
    </font>
    <font>
      <sz val="10"/>
      <name val="ＭＳ 明朝"/>
      <family val="1"/>
    </font>
    <font>
      <sz val="18"/>
      <color indexed="10"/>
      <name val="ＭＳ 明朝"/>
      <family val="1"/>
    </font>
    <font>
      <sz val="10"/>
      <color indexed="10"/>
      <name val="ＭＳ 明朝"/>
      <family val="1"/>
    </font>
    <font>
      <b/>
      <u val="single"/>
      <sz val="16"/>
      <name val="ＭＳ Ｐゴシック"/>
      <family val="3"/>
    </font>
    <font>
      <u val="single"/>
      <sz val="12"/>
      <name val="ＭＳ Ｐゴシック"/>
      <family val="3"/>
    </font>
    <font>
      <sz val="11"/>
      <name val="ＭＳ Ｐゴシック"/>
      <family val="3"/>
    </font>
    <font>
      <b/>
      <sz val="12"/>
      <color indexed="8"/>
      <name val="ＭＳ 明朝"/>
      <family val="1"/>
    </font>
    <font>
      <b/>
      <u val="single"/>
      <sz val="12"/>
      <color indexed="8"/>
      <name val="ＭＳ 明朝"/>
      <family val="1"/>
    </font>
    <font>
      <sz val="12"/>
      <name val="ＭＳ ゴシック"/>
      <family val="3"/>
    </font>
    <font>
      <b/>
      <sz val="14"/>
      <name val="Arial"/>
      <family val="2"/>
    </font>
    <font>
      <b/>
      <sz val="12"/>
      <name val="ＭＳ ゴシック"/>
      <family val="3"/>
    </font>
    <font>
      <b/>
      <sz val="12"/>
      <name val="Arial"/>
      <family val="2"/>
    </font>
    <font>
      <b/>
      <sz val="9"/>
      <name val="ＭＳ Ｐゴシック"/>
      <family val="3"/>
    </font>
    <font>
      <b/>
      <u val="single"/>
      <sz val="12"/>
      <name val="ＭＳ Ｐゴシック"/>
      <family val="3"/>
    </font>
    <font>
      <sz val="8"/>
      <name val="ＭＳ Ｐゴシック"/>
      <family val="3"/>
    </font>
    <font>
      <b/>
      <sz val="10"/>
      <name val="ＭＳ Ｐゴシック"/>
      <family val="3"/>
    </font>
    <font>
      <b/>
      <sz val="16"/>
      <color indexed="8"/>
      <name val="ＭＳ 明朝"/>
      <family val="1"/>
    </font>
    <font>
      <b/>
      <sz val="16"/>
      <color indexed="8"/>
      <name val="ＭＳ ゴシック"/>
      <family val="3"/>
    </font>
    <font>
      <b/>
      <sz val="16"/>
      <name val="ＭＳ Ｐゴシック"/>
      <family val="3"/>
    </font>
    <font>
      <sz val="18"/>
      <name val="ＭＳ Ｐゴシック"/>
      <family val="3"/>
    </font>
    <font>
      <sz val="7"/>
      <name val="ＭＳ ゴシック"/>
      <family val="3"/>
    </font>
    <font>
      <sz val="9"/>
      <name val="ＭＳ ゴシック"/>
      <family val="3"/>
    </font>
    <font>
      <b/>
      <sz val="11"/>
      <name val="ＭＳ Ｐゴシック"/>
      <family val="3"/>
    </font>
    <font>
      <b/>
      <sz val="11"/>
      <name val="ＭＳ ゴシック"/>
      <family val="3"/>
    </font>
    <font>
      <sz val="10"/>
      <color indexed="10"/>
      <name val="Arial"/>
      <family val="2"/>
    </font>
    <font>
      <sz val="14"/>
      <color indexed="8"/>
      <name val="ＭＳ 明朝"/>
      <family val="1"/>
    </font>
    <font>
      <sz val="14"/>
      <name val="Arial"/>
      <family val="2"/>
    </font>
    <font>
      <sz val="12"/>
      <color indexed="8"/>
      <name val="ＭＳ 明朝"/>
      <family val="1"/>
    </font>
    <font>
      <sz val="14"/>
      <color indexed="10"/>
      <name val="ＭＳ 明朝"/>
      <family val="1"/>
    </font>
    <font>
      <b/>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
      <patternFill patternType="solid">
        <fgColor indexed="10"/>
        <bgColor indexed="64"/>
      </patternFill>
    </fill>
    <fill>
      <patternFill patternType="solid">
        <fgColor indexed="40"/>
        <bgColor indexed="64"/>
      </patternFill>
    </fill>
    <fill>
      <patternFill patternType="solid">
        <fgColor indexed="51"/>
        <bgColor indexed="64"/>
      </patternFill>
    </fill>
    <fill>
      <patternFill patternType="solid">
        <fgColor indexed="49"/>
        <bgColor indexed="64"/>
      </patternFill>
    </fill>
    <fill>
      <patternFill patternType="solid">
        <fgColor indexed="35"/>
        <bgColor indexed="64"/>
      </patternFill>
    </fill>
    <fill>
      <patternFill patternType="solid">
        <fgColor indexed="29"/>
        <bgColor indexed="64"/>
      </patternFill>
    </fill>
    <fill>
      <patternFill patternType="solid">
        <fgColor indexed="14"/>
        <bgColor indexed="64"/>
      </patternFill>
    </fill>
    <fill>
      <patternFill patternType="solid">
        <fgColor indexed="44"/>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medium"/>
      <right>
        <color indexed="63"/>
      </right>
      <top style="medium">
        <color indexed="8"/>
      </top>
      <bottom>
        <color indexed="63"/>
      </bottom>
    </border>
    <border>
      <left>
        <color indexed="63"/>
      </left>
      <right>
        <color indexed="63"/>
      </right>
      <top style="medium"/>
      <bottom>
        <color indexed="63"/>
      </bottom>
    </border>
    <border>
      <left>
        <color indexed="63"/>
      </left>
      <right>
        <color indexed="63"/>
      </right>
      <top style="medium">
        <color indexed="8"/>
      </top>
      <bottom>
        <color indexed="63"/>
      </bottom>
    </border>
    <border>
      <left>
        <color indexed="63"/>
      </left>
      <right style="medium"/>
      <top style="medium"/>
      <bottom>
        <color indexed="63"/>
      </bottom>
    </border>
    <border>
      <left style="medium">
        <color indexed="8"/>
      </left>
      <right>
        <color indexed="63"/>
      </right>
      <top style="medium">
        <color indexed="8"/>
      </top>
      <bottom>
        <color indexed="63"/>
      </bottom>
    </border>
    <border>
      <left style="medium">
        <color indexed="8"/>
      </left>
      <right>
        <color indexed="63"/>
      </right>
      <top style="medium"/>
      <bottom>
        <color indexed="63"/>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medium">
        <color indexed="8"/>
      </left>
      <right>
        <color indexed="63"/>
      </right>
      <top>
        <color indexed="63"/>
      </top>
      <bottom>
        <color indexed="63"/>
      </bottom>
    </border>
    <border>
      <left style="thin"/>
      <right style="thin"/>
      <top style="thin"/>
      <bottom style="thin"/>
    </border>
    <border>
      <left>
        <color indexed="63"/>
      </left>
      <right style="thin"/>
      <top style="thin"/>
      <bottom style="thin"/>
    </border>
    <border>
      <left style="medium"/>
      <right style="medium"/>
      <top style="medium"/>
      <bottom style="double">
        <color indexed="8"/>
      </bottom>
    </border>
    <border>
      <left style="medium"/>
      <right style="medium"/>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color indexed="63"/>
      </right>
      <top>
        <color indexed="63"/>
      </top>
      <bottom style="medium"/>
    </border>
    <border>
      <left style="medium"/>
      <right style="medium"/>
      <top style="medium"/>
      <bottom style="double"/>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double"/>
      <right style="dotted"/>
      <top style="medium"/>
      <bottom>
        <color indexed="63"/>
      </bottom>
    </border>
    <border>
      <left style="double"/>
      <right style="dotted"/>
      <top>
        <color indexed="63"/>
      </top>
      <bottom style="thin"/>
    </border>
    <border>
      <left style="double"/>
      <right style="dotted"/>
      <top style="thin"/>
      <bottom>
        <color indexed="63"/>
      </bottom>
    </border>
    <border>
      <left style="medium"/>
      <right style="thin"/>
      <top style="double"/>
      <bottom>
        <color indexed="63"/>
      </bottom>
    </border>
    <border>
      <left style="medium"/>
      <right style="thin"/>
      <top>
        <color indexed="63"/>
      </top>
      <bottom>
        <color indexed="63"/>
      </bottom>
    </border>
    <border>
      <left style="medium"/>
      <right style="thin"/>
      <top style="medium"/>
      <bottom>
        <color indexed="63"/>
      </bottom>
    </border>
    <border>
      <left style="medium"/>
      <right style="thin"/>
      <top>
        <color indexed="63"/>
      </top>
      <bottom style="medium"/>
    </border>
    <border>
      <left style="double"/>
      <right style="dotted"/>
      <top style="double"/>
      <bottom>
        <color indexed="63"/>
      </bottom>
    </border>
    <border>
      <left style="thin"/>
      <right style="dotted"/>
      <top style="double"/>
      <bottom>
        <color indexed="63"/>
      </bottom>
    </border>
    <border>
      <left style="thin"/>
      <right style="dotted"/>
      <top>
        <color indexed="63"/>
      </top>
      <bottom style="thin"/>
    </border>
    <border>
      <left style="thin"/>
      <right style="dotted"/>
      <top style="thin"/>
      <bottom>
        <color indexed="63"/>
      </bottom>
    </border>
    <border>
      <left style="double"/>
      <right style="dotted"/>
      <top>
        <color indexed="63"/>
      </top>
      <bottom style="medium"/>
    </border>
    <border>
      <left style="thin"/>
      <right style="dotted"/>
      <top>
        <color indexed="63"/>
      </top>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color indexed="63"/>
      </top>
      <bottom style="double"/>
    </border>
    <border>
      <left style="dotted"/>
      <right style="dotted"/>
      <top>
        <color indexed="63"/>
      </top>
      <bottom style="double"/>
    </border>
    <border>
      <left style="thin"/>
      <right>
        <color indexed="63"/>
      </right>
      <top style="double"/>
      <bottom>
        <color indexed="63"/>
      </bottom>
    </border>
    <border>
      <left style="thin"/>
      <right>
        <color indexed="63"/>
      </right>
      <top style="thin"/>
      <bottom>
        <color indexed="63"/>
      </bottom>
    </border>
    <border>
      <left style="thin"/>
      <right>
        <color indexed="63"/>
      </right>
      <top>
        <color indexed="63"/>
      </top>
      <bottom style="thin"/>
    </border>
    <border>
      <left style="thin"/>
      <right style="double"/>
      <top>
        <color indexed="63"/>
      </top>
      <bottom>
        <color indexed="63"/>
      </bottom>
    </border>
    <border>
      <left style="thin"/>
      <right>
        <color indexed="63"/>
      </right>
      <top>
        <color indexed="63"/>
      </top>
      <bottom style="medium"/>
    </border>
    <border>
      <left>
        <color indexed="63"/>
      </left>
      <right>
        <color indexed="63"/>
      </right>
      <top>
        <color indexed="63"/>
      </top>
      <bottom style="double"/>
    </border>
    <border>
      <left style="double"/>
      <right style="dotted"/>
      <top>
        <color indexed="63"/>
      </top>
      <bottom style="double"/>
    </border>
    <border>
      <left style="thin"/>
      <right>
        <color indexed="63"/>
      </right>
      <top>
        <color indexed="63"/>
      </top>
      <bottom style="double"/>
    </border>
    <border>
      <left style="dotted"/>
      <right style="dotted"/>
      <top style="medium"/>
      <bottom>
        <color indexed="63"/>
      </bottom>
    </border>
    <border>
      <left style="thin"/>
      <right style="dotted"/>
      <top style="medium"/>
      <bottom>
        <color indexed="63"/>
      </bottom>
    </border>
    <border>
      <left>
        <color indexed="24"/>
      </left>
      <right>
        <color indexed="24"/>
      </right>
      <top>
        <color indexed="24"/>
      </top>
      <bottom style="thin"/>
    </border>
    <border>
      <left style="thin"/>
      <right>
        <color indexed="63"/>
      </right>
      <top style="thin"/>
      <bottom style="thin"/>
    </border>
    <border>
      <left style="thin">
        <color indexed="8"/>
      </left>
      <right style="thin">
        <color indexed="8"/>
      </right>
      <top style="thin">
        <color indexed="8"/>
      </top>
      <bottom style="thin"/>
    </border>
    <border>
      <left style="medium">
        <color indexed="8"/>
      </left>
      <right style="medium"/>
      <top style="medium">
        <color indexed="8"/>
      </top>
      <bottom>
        <color indexed="63"/>
      </bottom>
    </border>
    <border>
      <left style="thin"/>
      <right>
        <color indexed="63"/>
      </right>
      <top style="medium">
        <color indexed="8"/>
      </top>
      <bottom>
        <color indexed="63"/>
      </bottom>
    </border>
    <border>
      <left>
        <color indexed="63"/>
      </left>
      <right style="medium"/>
      <top style="medium">
        <color indexed="8"/>
      </top>
      <bottom>
        <color indexed="63"/>
      </bottom>
    </border>
    <border>
      <left>
        <color indexed="24"/>
      </left>
      <right style="medium"/>
      <top>
        <color indexed="24"/>
      </top>
      <bottom>
        <color indexed="24"/>
      </bottom>
    </border>
    <border>
      <left style="medium"/>
      <right>
        <color indexed="63"/>
      </right>
      <top style="medium">
        <color indexed="8"/>
      </top>
      <bottom style="dotted"/>
    </border>
    <border>
      <left>
        <color indexed="63"/>
      </left>
      <right>
        <color indexed="63"/>
      </right>
      <top style="medium">
        <color indexed="8"/>
      </top>
      <bottom style="dotted"/>
    </border>
    <border>
      <left>
        <color indexed="63"/>
      </left>
      <right style="medium"/>
      <top style="medium">
        <color indexed="8"/>
      </top>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style="thin"/>
      <top style="double"/>
      <bottom>
        <color indexed="63"/>
      </bottom>
    </border>
    <border>
      <left>
        <color indexed="63"/>
      </left>
      <right style="thin"/>
      <top style="thin"/>
      <bottom>
        <color indexed="63"/>
      </bottom>
    </border>
    <border>
      <left>
        <color indexed="63"/>
      </left>
      <right style="thin"/>
      <top>
        <color indexed="63"/>
      </top>
      <bottom style="double"/>
    </border>
    <border>
      <left>
        <color indexed="63"/>
      </left>
      <right style="medium"/>
      <top>
        <color indexed="63"/>
      </top>
      <bottom style="double"/>
    </border>
    <border>
      <left>
        <color indexed="63"/>
      </left>
      <right style="medium"/>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style="thin"/>
    </border>
    <border>
      <left>
        <color indexed="63"/>
      </left>
      <right style="medium"/>
      <top>
        <color indexed="63"/>
      </top>
      <bottom style="medium"/>
    </border>
    <border>
      <left style="dotted"/>
      <right>
        <color indexed="63"/>
      </right>
      <top>
        <color indexed="63"/>
      </top>
      <bottom>
        <color indexed="63"/>
      </bottom>
    </border>
    <border>
      <left style="dotted"/>
      <right>
        <color indexed="63"/>
      </right>
      <top style="thin"/>
      <bottom>
        <color indexed="63"/>
      </bottom>
    </border>
    <border>
      <left style="dotted"/>
      <right>
        <color indexed="63"/>
      </right>
      <top style="medium"/>
      <bottom>
        <color indexed="63"/>
      </bottom>
    </border>
    <border>
      <left style="thin"/>
      <right style="dotted"/>
      <top>
        <color indexed="63"/>
      </top>
      <bottom>
        <color indexed="63"/>
      </bottom>
    </border>
    <border>
      <left style="thin"/>
      <right>
        <color indexed="63"/>
      </right>
      <top>
        <color indexed="63"/>
      </top>
      <bottom>
        <color indexed="63"/>
      </bottom>
    </border>
    <border>
      <left style="double"/>
      <right style="dotted"/>
      <top>
        <color indexed="63"/>
      </top>
      <bottom>
        <color indexed="63"/>
      </bottom>
    </border>
    <border>
      <left>
        <color indexed="63"/>
      </left>
      <right>
        <color indexed="63"/>
      </right>
      <top style="double"/>
      <bottom>
        <color indexed="63"/>
      </bottom>
    </border>
    <border>
      <left>
        <color indexed="63"/>
      </left>
      <right>
        <color indexed="63"/>
      </right>
      <top style="thin"/>
      <bottom>
        <color indexed="63"/>
      </bottom>
    </border>
    <border>
      <left>
        <color indexed="63"/>
      </left>
      <right style="medium"/>
      <top style="double"/>
      <bottom>
        <color indexed="63"/>
      </bottom>
    </border>
    <border>
      <left style="dotted"/>
      <right style="dotted"/>
      <top>
        <color indexed="63"/>
      </top>
      <bottom style="thin"/>
    </border>
    <border>
      <left style="dotted"/>
      <right style="dotted"/>
      <top style="thin"/>
      <bottom style="thin"/>
    </border>
    <border>
      <left style="dotted"/>
      <right style="dotted"/>
      <top style="thin"/>
      <bottom>
        <color indexed="63"/>
      </bottom>
    </border>
    <border>
      <left style="dotted"/>
      <right style="dotted"/>
      <top style="medium"/>
      <bottom style="thin"/>
    </border>
    <border>
      <left style="dotted"/>
      <right style="dotted"/>
      <top style="thin"/>
      <bottom style="medium"/>
    </border>
    <border>
      <left style="dotted"/>
      <right>
        <color indexed="63"/>
      </right>
      <top>
        <color indexed="63"/>
      </top>
      <bottom style="thin"/>
    </border>
    <border>
      <left style="dotted"/>
      <right>
        <color indexed="63"/>
      </right>
      <top>
        <color indexed="63"/>
      </top>
      <bottom style="medium"/>
    </border>
    <border>
      <left style="thin"/>
      <right style="dotted"/>
      <top>
        <color indexed="63"/>
      </top>
      <bottom style="double"/>
    </border>
    <border>
      <left>
        <color indexed="63"/>
      </left>
      <right style="thin"/>
      <top>
        <color indexed="63"/>
      </top>
      <bottom>
        <color indexed="63"/>
      </bottom>
    </border>
    <border>
      <left style="dotted"/>
      <right>
        <color indexed="63"/>
      </right>
      <top>
        <color indexed="63"/>
      </top>
      <bottom style="double"/>
    </border>
    <border>
      <left style="dotted"/>
      <right>
        <color indexed="63"/>
      </right>
      <top style="thin"/>
      <bottom style="thin"/>
    </border>
    <border>
      <left style="dotted"/>
      <right>
        <color indexed="63"/>
      </right>
      <top style="medium"/>
      <bottom style="thin"/>
    </border>
    <border>
      <left style="dotted"/>
      <right>
        <color indexed="63"/>
      </right>
      <top style="thin"/>
      <bottom style="medium"/>
    </border>
    <border>
      <left style="dotted">
        <color indexed="8"/>
      </left>
      <right>
        <color indexed="63"/>
      </right>
      <top>
        <color indexed="63"/>
      </top>
      <bottom>
        <color indexed="63"/>
      </bottom>
    </border>
    <border>
      <left style="dotted">
        <color indexed="8"/>
      </left>
      <right>
        <color indexed="63"/>
      </right>
      <top style="medium">
        <color indexed="8"/>
      </top>
      <bottom>
        <color indexed="63"/>
      </bottom>
    </border>
    <border>
      <left style="dotted">
        <color indexed="8"/>
      </left>
      <right style="dotted">
        <color indexed="8"/>
      </right>
      <top>
        <color indexed="63"/>
      </top>
      <bottom>
        <color indexed="63"/>
      </bottom>
    </border>
    <border>
      <left>
        <color indexed="63"/>
      </left>
      <right>
        <color indexed="63"/>
      </right>
      <top>
        <color indexed="63"/>
      </top>
      <bottom style="hair"/>
    </border>
    <border>
      <left style="thin"/>
      <right style="double"/>
      <top>
        <color indexed="63"/>
      </top>
      <bottom style="thin"/>
    </border>
    <border>
      <left>
        <color indexed="24"/>
      </left>
      <right>
        <color indexed="63"/>
      </right>
      <top>
        <color indexed="63"/>
      </top>
      <bottom style="thin">
        <color indexed="8"/>
      </bottom>
    </border>
    <border>
      <left style="thick">
        <color indexed="24"/>
      </left>
      <right>
        <color indexed="63"/>
      </right>
      <top style="thick">
        <color indexed="24"/>
      </top>
      <bottom>
        <color indexed="63"/>
      </bottom>
    </border>
    <border>
      <left>
        <color indexed="63"/>
      </left>
      <right>
        <color indexed="63"/>
      </right>
      <top style="thick">
        <color indexed="24"/>
      </top>
      <bottom>
        <color indexed="63"/>
      </bottom>
    </border>
    <border>
      <left style="thick">
        <color indexed="24"/>
      </left>
      <right>
        <color indexed="63"/>
      </right>
      <top>
        <color indexed="63"/>
      </top>
      <bottom>
        <color indexed="63"/>
      </bottom>
    </border>
    <border>
      <left>
        <color indexed="63"/>
      </left>
      <right style="thick">
        <color indexed="24"/>
      </right>
      <top>
        <color indexed="63"/>
      </top>
      <bottom>
        <color indexed="63"/>
      </bottom>
    </border>
    <border>
      <left style="thick">
        <color indexed="24"/>
      </left>
      <right>
        <color indexed="63"/>
      </right>
      <top>
        <color indexed="63"/>
      </top>
      <bottom style="thick">
        <color indexed="24"/>
      </bottom>
    </border>
    <border>
      <left>
        <color indexed="63"/>
      </left>
      <right>
        <color indexed="63"/>
      </right>
      <top>
        <color indexed="63"/>
      </top>
      <bottom style="thick">
        <color indexed="24"/>
      </bottom>
    </border>
    <border>
      <left>
        <color indexed="63"/>
      </left>
      <right style="thick">
        <color indexed="24"/>
      </right>
      <top>
        <color indexed="63"/>
      </top>
      <bottom style="thick">
        <color indexed="24"/>
      </bottom>
    </border>
    <border>
      <left>
        <color indexed="63"/>
      </left>
      <right>
        <color indexed="63"/>
      </right>
      <top style="thin"/>
      <bottom style="thin"/>
    </border>
    <border>
      <left>
        <color indexed="63"/>
      </left>
      <right style="thick">
        <color indexed="24"/>
      </right>
      <top style="thick">
        <color indexed="24"/>
      </top>
      <bottom>
        <color indexed="63"/>
      </bottom>
    </border>
    <border>
      <left style="dotted"/>
      <right style="dotted"/>
      <top>
        <color indexed="63"/>
      </top>
      <bottom>
        <color indexed="63"/>
      </bottom>
    </border>
    <border>
      <left style="dotted"/>
      <right style="dotted"/>
      <top>
        <color indexed="63"/>
      </top>
      <bottom style="medium"/>
    </border>
    <border>
      <left>
        <color indexed="63"/>
      </left>
      <right>
        <color indexed="63"/>
      </right>
      <top>
        <color indexed="63"/>
      </top>
      <bottom style="thick"/>
    </border>
    <border>
      <left>
        <color indexed="63"/>
      </left>
      <right style="thin">
        <color indexed="8"/>
      </right>
      <top>
        <color indexed="63"/>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top>
        <color indexed="63"/>
      </top>
      <bottom style="medium">
        <color indexed="8"/>
      </bottom>
    </border>
    <border>
      <left>
        <color indexed="63"/>
      </left>
      <right style="medium">
        <color indexed="8"/>
      </right>
      <top>
        <color indexed="63"/>
      </top>
      <bottom style="medium"/>
    </border>
    <border>
      <left style="medium">
        <color indexed="8"/>
      </left>
      <right>
        <color indexed="63"/>
      </right>
      <top>
        <color indexed="63"/>
      </top>
      <bottom style="mediu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color indexed="8"/>
      </bottom>
    </border>
    <border>
      <left style="medium"/>
      <right>
        <color indexed="63"/>
      </right>
      <top>
        <color indexed="63"/>
      </top>
      <bottom style="medium">
        <color indexed="8"/>
      </bottom>
    </border>
    <border>
      <left style="medium"/>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medium"/>
      <right style="medium"/>
      <top style="medium">
        <color indexed="8"/>
      </top>
      <bottom>
        <color indexed="63"/>
      </bottom>
    </border>
    <border>
      <left style="medium"/>
      <right style="medium"/>
      <top>
        <color indexed="63"/>
      </top>
      <bottom style="medium">
        <color indexed="8"/>
      </bottom>
    </border>
    <border>
      <left style="thin"/>
      <right>
        <color indexed="63"/>
      </right>
      <top>
        <color indexed="63"/>
      </top>
      <bottom style="medium">
        <color indexed="8"/>
      </bottom>
    </border>
    <border>
      <left>
        <color indexed="63"/>
      </left>
      <right style="thin"/>
      <top>
        <color indexed="63"/>
      </top>
      <bottom style="medium">
        <color indexed="8"/>
      </bottom>
    </border>
    <border>
      <left>
        <color indexed="63"/>
      </left>
      <right style="thin"/>
      <top style="medium">
        <color indexed="8"/>
      </top>
      <bottom>
        <color indexed="63"/>
      </bottom>
    </border>
    <border>
      <left style="medium"/>
      <right>
        <color indexed="63"/>
      </right>
      <top style="thin"/>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style="thin"/>
      <top>
        <color indexed="63"/>
      </top>
      <bottom style="medium">
        <color indexed="8"/>
      </bottom>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1" applyNumberFormat="0" applyAlignment="0" applyProtection="0"/>
    <xf numFmtId="0" fontId="74" fillId="26" borderId="0" applyNumberFormat="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75" fillId="0" borderId="3" applyNumberFormat="0" applyFill="0" applyAlignment="0" applyProtection="0"/>
    <xf numFmtId="0" fontId="76" fillId="28" borderId="0" applyNumberFormat="0" applyBorder="0" applyAlignment="0" applyProtection="0"/>
    <xf numFmtId="0" fontId="77" fillId="29" borderId="4" applyNumberFormat="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29" borderId="9" applyNumberFormat="0" applyAlignment="0" applyProtection="0"/>
    <xf numFmtId="0" fontId="84" fillId="0" borderId="0" applyNumberFormat="0" applyFill="0" applyBorder="0" applyAlignment="0" applyProtection="0"/>
    <xf numFmtId="0" fontId="85" fillId="30" borderId="4" applyNumberFormat="0" applyAlignment="0" applyProtection="0"/>
    <xf numFmtId="0" fontId="10" fillId="0" borderId="0" applyNumberFormat="0" applyFill="0" applyBorder="0" applyAlignment="0" applyProtection="0"/>
    <xf numFmtId="0" fontId="86" fillId="31" borderId="0" applyNumberFormat="0" applyBorder="0" applyAlignment="0" applyProtection="0"/>
  </cellStyleXfs>
  <cellXfs count="598">
    <xf numFmtId="0" fontId="0" fillId="0" borderId="0" xfId="0" applyAlignment="1">
      <alignment/>
    </xf>
    <xf numFmtId="0" fontId="4" fillId="0" borderId="0" xfId="0" applyNumberFormat="1" applyFont="1" applyAlignment="1">
      <alignment/>
    </xf>
    <xf numFmtId="0" fontId="4" fillId="0" borderId="10" xfId="0" applyNumberFormat="1" applyFont="1" applyBorder="1" applyAlignment="1">
      <alignment/>
    </xf>
    <xf numFmtId="1" fontId="4" fillId="0" borderId="10" xfId="0" applyNumberFormat="1" applyFont="1" applyBorder="1" applyAlignment="1">
      <alignment/>
    </xf>
    <xf numFmtId="0" fontId="4" fillId="0" borderId="11" xfId="0" applyNumberFormat="1" applyFont="1" applyBorder="1" applyAlignment="1">
      <alignment/>
    </xf>
    <xf numFmtId="2" fontId="4" fillId="0" borderId="10" xfId="0" applyNumberFormat="1" applyFont="1" applyBorder="1" applyAlignment="1">
      <alignment/>
    </xf>
    <xf numFmtId="176" fontId="4" fillId="0" borderId="11" xfId="0" applyNumberFormat="1" applyFont="1" applyBorder="1" applyAlignment="1">
      <alignment/>
    </xf>
    <xf numFmtId="0" fontId="4" fillId="0" borderId="10" xfId="0" applyNumberFormat="1" applyFont="1" applyBorder="1" applyAlignment="1">
      <alignment horizontal="center"/>
    </xf>
    <xf numFmtId="0" fontId="0" fillId="0" borderId="12" xfId="0" applyNumberFormat="1" applyBorder="1" applyAlignment="1">
      <alignment/>
    </xf>
    <xf numFmtId="0" fontId="0" fillId="0" borderId="11" xfId="0" applyNumberFormat="1" applyBorder="1" applyAlignment="1">
      <alignment/>
    </xf>
    <xf numFmtId="0" fontId="6" fillId="0" borderId="0" xfId="0" applyFont="1" applyAlignment="1">
      <alignment/>
    </xf>
    <xf numFmtId="0" fontId="6" fillId="0" borderId="0"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6" fillId="0" borderId="18" xfId="0" applyFont="1" applyBorder="1" applyAlignment="1">
      <alignment/>
    </xf>
    <xf numFmtId="0" fontId="7" fillId="0" borderId="0" xfId="0" applyNumberFormat="1" applyFont="1" applyBorder="1" applyAlignment="1">
      <alignment/>
    </xf>
    <xf numFmtId="0" fontId="4" fillId="32" borderId="19" xfId="0" applyNumberFormat="1" applyFont="1" applyFill="1" applyBorder="1" applyAlignment="1">
      <alignment horizontal="center"/>
    </xf>
    <xf numFmtId="0" fontId="4" fillId="32" borderId="20" xfId="0" applyNumberFormat="1" applyFont="1" applyFill="1" applyBorder="1" applyAlignment="1">
      <alignment horizontal="center"/>
    </xf>
    <xf numFmtId="0" fontId="0" fillId="32" borderId="20" xfId="0" applyNumberFormat="1" applyFill="1" applyBorder="1" applyAlignment="1">
      <alignment/>
    </xf>
    <xf numFmtId="0" fontId="7" fillId="32" borderId="20" xfId="0" applyNumberFormat="1" applyFont="1" applyFill="1" applyBorder="1" applyAlignment="1">
      <alignment/>
    </xf>
    <xf numFmtId="0" fontId="4" fillId="32" borderId="21" xfId="0" applyNumberFormat="1" applyFont="1" applyFill="1" applyBorder="1" applyAlignment="1">
      <alignment/>
    </xf>
    <xf numFmtId="0" fontId="4" fillId="32" borderId="0" xfId="0" applyNumberFormat="1" applyFont="1" applyFill="1" applyBorder="1" applyAlignment="1">
      <alignment/>
    </xf>
    <xf numFmtId="1" fontId="4" fillId="32" borderId="0" xfId="0" applyNumberFormat="1" applyFont="1" applyFill="1" applyBorder="1" applyAlignment="1">
      <alignment/>
    </xf>
    <xf numFmtId="0" fontId="0" fillId="32" borderId="0" xfId="0" applyNumberFormat="1" applyFill="1" applyBorder="1" applyAlignment="1">
      <alignment/>
    </xf>
    <xf numFmtId="0" fontId="4" fillId="32" borderId="0" xfId="0" applyNumberFormat="1" applyFont="1" applyFill="1" applyBorder="1" applyAlignment="1">
      <alignment/>
    </xf>
    <xf numFmtId="0" fontId="4" fillId="32" borderId="0" xfId="0" applyNumberFormat="1" applyFont="1" applyFill="1" applyAlignment="1">
      <alignment/>
    </xf>
    <xf numFmtId="0" fontId="0" fillId="33" borderId="10" xfId="0" applyNumberFormat="1" applyFill="1" applyBorder="1" applyAlignment="1">
      <alignment/>
    </xf>
    <xf numFmtId="0" fontId="11" fillId="0" borderId="18" xfId="0" applyFont="1" applyBorder="1" applyAlignment="1">
      <alignment/>
    </xf>
    <xf numFmtId="0" fontId="11" fillId="0" borderId="14" xfId="0" applyFont="1" applyBorder="1" applyAlignment="1">
      <alignment/>
    </xf>
    <xf numFmtId="0" fontId="11" fillId="0" borderId="16" xfId="0" applyFont="1" applyBorder="1" applyAlignment="1">
      <alignment/>
    </xf>
    <xf numFmtId="0" fontId="11" fillId="0" borderId="13" xfId="0" applyFont="1" applyBorder="1" applyAlignment="1">
      <alignment/>
    </xf>
    <xf numFmtId="0" fontId="11" fillId="0" borderId="15" xfId="0" applyFont="1" applyBorder="1" applyAlignment="1">
      <alignment/>
    </xf>
    <xf numFmtId="0" fontId="11" fillId="0" borderId="17" xfId="0" applyFont="1" applyBorder="1" applyAlignment="1">
      <alignment/>
    </xf>
    <xf numFmtId="0" fontId="0" fillId="0" borderId="11" xfId="0" applyNumberFormat="1" applyBorder="1" applyAlignment="1">
      <alignment horizontal="center"/>
    </xf>
    <xf numFmtId="0" fontId="4" fillId="0" borderId="0" xfId="0" applyNumberFormat="1" applyFont="1" applyAlignment="1">
      <alignment horizontal="center"/>
    </xf>
    <xf numFmtId="0" fontId="7" fillId="0" borderId="11" xfId="0" applyNumberFormat="1" applyFont="1" applyBorder="1" applyAlignment="1">
      <alignment/>
    </xf>
    <xf numFmtId="0" fontId="7" fillId="0" borderId="0" xfId="0" applyFont="1" applyAlignment="1">
      <alignment/>
    </xf>
    <xf numFmtId="0" fontId="0" fillId="0" borderId="0" xfId="0" applyBorder="1" applyAlignment="1">
      <alignment/>
    </xf>
    <xf numFmtId="0" fontId="0" fillId="0" borderId="0" xfId="0" applyNumberFormat="1" applyBorder="1" applyAlignment="1">
      <alignment/>
    </xf>
    <xf numFmtId="0" fontId="4" fillId="0" borderId="22" xfId="0" applyNumberFormat="1" applyFont="1" applyBorder="1" applyAlignment="1">
      <alignment/>
    </xf>
    <xf numFmtId="1" fontId="4" fillId="0" borderId="11" xfId="0" applyNumberFormat="1" applyFont="1" applyBorder="1" applyAlignment="1">
      <alignment/>
    </xf>
    <xf numFmtId="0" fontId="4" fillId="0" borderId="12" xfId="0" applyNumberFormat="1" applyFont="1" applyBorder="1" applyAlignment="1">
      <alignment/>
    </xf>
    <xf numFmtId="0" fontId="4" fillId="0" borderId="22" xfId="0" applyNumberFormat="1" applyFont="1" applyFill="1" applyBorder="1" applyAlignment="1">
      <alignment/>
    </xf>
    <xf numFmtId="0" fontId="4" fillId="0" borderId="23" xfId="0" applyNumberFormat="1" applyFont="1" applyBorder="1" applyAlignment="1">
      <alignment/>
    </xf>
    <xf numFmtId="0" fontId="4" fillId="0" borderId="23" xfId="0" applyNumberFormat="1" applyFont="1" applyFill="1" applyBorder="1" applyAlignment="1">
      <alignment/>
    </xf>
    <xf numFmtId="0" fontId="4" fillId="32" borderId="0" xfId="0" applyNumberFormat="1" applyFont="1" applyFill="1" applyBorder="1" applyAlignment="1">
      <alignment horizontal="center"/>
    </xf>
    <xf numFmtId="0" fontId="4" fillId="32" borderId="0" xfId="0" applyNumberFormat="1" applyFont="1" applyFill="1" applyBorder="1" applyAlignment="1">
      <alignment horizontal="center"/>
    </xf>
    <xf numFmtId="0" fontId="4" fillId="32" borderId="24" xfId="0" applyNumberFormat="1" applyFont="1" applyFill="1" applyBorder="1" applyAlignment="1">
      <alignment horizontal="center"/>
    </xf>
    <xf numFmtId="0" fontId="4" fillId="32" borderId="25" xfId="0" applyNumberFormat="1" applyFont="1" applyFill="1" applyBorder="1" applyAlignment="1">
      <alignment/>
    </xf>
    <xf numFmtId="0" fontId="4" fillId="0" borderId="26" xfId="0" applyNumberFormat="1" applyFont="1" applyBorder="1" applyAlignment="1">
      <alignment/>
    </xf>
    <xf numFmtId="0" fontId="4" fillId="0" borderId="27" xfId="0" applyNumberFormat="1" applyFont="1" applyBorder="1" applyAlignment="1">
      <alignment/>
    </xf>
    <xf numFmtId="0" fontId="4" fillId="0" borderId="0" xfId="0" applyNumberFormat="1" applyFont="1" applyBorder="1" applyAlignment="1">
      <alignment/>
    </xf>
    <xf numFmtId="0" fontId="4" fillId="0" borderId="28" xfId="0" applyNumberFormat="1" applyFont="1" applyBorder="1" applyAlignment="1">
      <alignment/>
    </xf>
    <xf numFmtId="0" fontId="4" fillId="0" borderId="14" xfId="0" applyNumberFormat="1" applyFont="1" applyBorder="1" applyAlignment="1">
      <alignment/>
    </xf>
    <xf numFmtId="0" fontId="4" fillId="0" borderId="27" xfId="0" applyNumberFormat="1" applyFont="1" applyBorder="1" applyAlignment="1">
      <alignment horizontal="center"/>
    </xf>
    <xf numFmtId="0" fontId="4" fillId="0" borderId="29" xfId="0" applyNumberFormat="1" applyFont="1" applyBorder="1" applyAlignment="1">
      <alignment horizontal="center"/>
    </xf>
    <xf numFmtId="0" fontId="4" fillId="0" borderId="30" xfId="0" applyNumberFormat="1" applyFont="1" applyBorder="1" applyAlignment="1">
      <alignment horizontal="center"/>
    </xf>
    <xf numFmtId="0" fontId="4" fillId="0" borderId="31" xfId="0" applyNumberFormat="1" applyFont="1" applyBorder="1" applyAlignment="1">
      <alignment horizontal="center"/>
    </xf>
    <xf numFmtId="0" fontId="4" fillId="0" borderId="32" xfId="0" applyNumberFormat="1" applyFont="1" applyBorder="1" applyAlignment="1">
      <alignment horizontal="center"/>
    </xf>
    <xf numFmtId="0" fontId="4" fillId="33" borderId="0" xfId="0" applyNumberFormat="1" applyFont="1" applyFill="1" applyBorder="1" applyAlignment="1">
      <alignment/>
    </xf>
    <xf numFmtId="0" fontId="4" fillId="33" borderId="14" xfId="0" applyNumberFormat="1" applyFont="1" applyFill="1" applyBorder="1" applyAlignment="1">
      <alignment/>
    </xf>
    <xf numFmtId="0" fontId="4" fillId="33" borderId="28" xfId="0" applyNumberFormat="1" applyFont="1" applyFill="1" applyBorder="1" applyAlignment="1">
      <alignment/>
    </xf>
    <xf numFmtId="0" fontId="4" fillId="33" borderId="0" xfId="0" applyNumberFormat="1" applyFont="1" applyFill="1" applyBorder="1" applyAlignment="1">
      <alignment horizontal="center"/>
    </xf>
    <xf numFmtId="0" fontId="4" fillId="33" borderId="14" xfId="0" applyNumberFormat="1" applyFont="1" applyFill="1" applyBorder="1" applyAlignment="1">
      <alignment horizontal="center"/>
    </xf>
    <xf numFmtId="0" fontId="4" fillId="33" borderId="28" xfId="0" applyNumberFormat="1" applyFont="1" applyFill="1" applyBorder="1" applyAlignment="1">
      <alignment horizontal="center"/>
    </xf>
    <xf numFmtId="0" fontId="4" fillId="33" borderId="25" xfId="0" applyNumberFormat="1" applyFont="1" applyFill="1" applyBorder="1" applyAlignment="1">
      <alignment/>
    </xf>
    <xf numFmtId="0" fontId="4" fillId="33" borderId="33" xfId="0" applyNumberFormat="1" applyFont="1" applyFill="1" applyBorder="1" applyAlignment="1">
      <alignment/>
    </xf>
    <xf numFmtId="0" fontId="4" fillId="33" borderId="34" xfId="0" applyNumberFormat="1" applyFont="1" applyFill="1" applyBorder="1" applyAlignment="1">
      <alignment/>
    </xf>
    <xf numFmtId="0" fontId="7" fillId="0" borderId="0" xfId="0" applyFont="1"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31" xfId="0" applyBorder="1" applyAlignment="1">
      <alignment horizontal="center"/>
    </xf>
    <xf numFmtId="0" fontId="0" fillId="0" borderId="14" xfId="0" applyBorder="1" applyAlignment="1">
      <alignment horizontal="center"/>
    </xf>
    <xf numFmtId="0" fontId="0" fillId="0" borderId="35"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Alignment="1">
      <alignment horizontal="center"/>
    </xf>
    <xf numFmtId="0" fontId="0" fillId="0" borderId="50" xfId="0" applyBorder="1" applyAlignment="1">
      <alignment horizontal="center"/>
    </xf>
    <xf numFmtId="0" fontId="7" fillId="0" borderId="51" xfId="0" applyFont="1" applyBorder="1" applyAlignment="1">
      <alignment horizontal="center"/>
    </xf>
    <xf numFmtId="0" fontId="0" fillId="0" borderId="0"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7" fillId="0" borderId="54" xfId="0" applyFont="1" applyBorder="1" applyAlignment="1">
      <alignment horizontal="center"/>
    </xf>
    <xf numFmtId="0" fontId="0" fillId="0" borderId="55" xfId="0" applyBorder="1" applyAlignment="1">
      <alignment horizontal="center"/>
    </xf>
    <xf numFmtId="0" fontId="7" fillId="0" borderId="55" xfId="0" applyFont="1" applyBorder="1" applyAlignment="1">
      <alignment horizontal="center"/>
    </xf>
    <xf numFmtId="0" fontId="7" fillId="0" borderId="56" xfId="0" applyFont="1" applyBorder="1" applyAlignment="1">
      <alignment horizontal="center"/>
    </xf>
    <xf numFmtId="0" fontId="7" fillId="0" borderId="57" xfId="0" applyFont="1" applyBorder="1" applyAlignment="1">
      <alignment horizontal="left"/>
    </xf>
    <xf numFmtId="0" fontId="12" fillId="0" borderId="58" xfId="0" applyFont="1" applyBorder="1" applyAlignment="1">
      <alignment horizontal="center"/>
    </xf>
    <xf numFmtId="0" fontId="12" fillId="0" borderId="59" xfId="0" applyFont="1" applyBorder="1" applyAlignment="1">
      <alignment horizontal="center"/>
    </xf>
    <xf numFmtId="0" fontId="13" fillId="0" borderId="60" xfId="0" applyFont="1" applyBorder="1" applyAlignment="1">
      <alignment horizontal="center"/>
    </xf>
    <xf numFmtId="0" fontId="14" fillId="0" borderId="45" xfId="0" applyFont="1" applyBorder="1" applyAlignment="1">
      <alignment/>
    </xf>
    <xf numFmtId="0" fontId="14" fillId="0" borderId="61" xfId="0" applyFont="1" applyBorder="1" applyAlignment="1">
      <alignment/>
    </xf>
    <xf numFmtId="0" fontId="15" fillId="0" borderId="42" xfId="0" applyFont="1" applyBorder="1" applyAlignment="1">
      <alignment/>
    </xf>
    <xf numFmtId="0" fontId="15" fillId="0" borderId="43" xfId="0" applyFont="1" applyBorder="1" applyAlignment="1">
      <alignment/>
    </xf>
    <xf numFmtId="0" fontId="15" fillId="0" borderId="36" xfId="0" applyFont="1" applyBorder="1" applyAlignment="1">
      <alignment/>
    </xf>
    <xf numFmtId="0" fontId="15" fillId="0" borderId="44" xfId="0" applyFont="1" applyBorder="1" applyAlignment="1">
      <alignment/>
    </xf>
    <xf numFmtId="0" fontId="15" fillId="0" borderId="37" xfId="0" applyFont="1" applyBorder="1" applyAlignment="1">
      <alignment/>
    </xf>
    <xf numFmtId="0" fontId="15" fillId="0" borderId="45" xfId="0" applyFont="1" applyBorder="1" applyAlignment="1">
      <alignment/>
    </xf>
    <xf numFmtId="0" fontId="16" fillId="0" borderId="45" xfId="0" applyFont="1" applyBorder="1" applyAlignment="1">
      <alignment/>
    </xf>
    <xf numFmtId="0" fontId="15" fillId="0" borderId="46" xfId="0" applyFont="1" applyBorder="1" applyAlignment="1">
      <alignment/>
    </xf>
    <xf numFmtId="0" fontId="15" fillId="0" borderId="47" xfId="0" applyFont="1" applyBorder="1" applyAlignment="1">
      <alignment/>
    </xf>
    <xf numFmtId="0" fontId="15" fillId="0" borderId="35" xfId="0" applyFont="1" applyBorder="1" applyAlignment="1">
      <alignment/>
    </xf>
    <xf numFmtId="0" fontId="16" fillId="0" borderId="61" xfId="0" applyFont="1" applyBorder="1" applyAlignment="1">
      <alignment/>
    </xf>
    <xf numFmtId="0" fontId="8" fillId="0" borderId="0" xfId="0" applyFont="1" applyFill="1" applyBorder="1" applyAlignment="1">
      <alignment horizontal="center"/>
    </xf>
    <xf numFmtId="0" fontId="6" fillId="0" borderId="0" xfId="0" applyFont="1" applyFill="1" applyBorder="1" applyAlignment="1">
      <alignment/>
    </xf>
    <xf numFmtId="0" fontId="17" fillId="0" borderId="0" xfId="0" applyFont="1" applyFill="1" applyBorder="1" applyAlignment="1">
      <alignment horizontal="center"/>
    </xf>
    <xf numFmtId="0" fontId="19" fillId="0" borderId="0" xfId="0" applyFont="1" applyAlignment="1">
      <alignment/>
    </xf>
    <xf numFmtId="0" fontId="7" fillId="0" borderId="0" xfId="0" applyFont="1" applyAlignment="1">
      <alignment horizontal="center"/>
    </xf>
    <xf numFmtId="0" fontId="7" fillId="0" borderId="0" xfId="0" applyFont="1" applyAlignment="1">
      <alignment horizontal="left"/>
    </xf>
    <xf numFmtId="0" fontId="0" fillId="0" borderId="62" xfId="0" applyBorder="1" applyAlignment="1">
      <alignment/>
    </xf>
    <xf numFmtId="0" fontId="4" fillId="0" borderId="63" xfId="0" applyNumberFormat="1" applyFont="1" applyBorder="1" applyAlignment="1">
      <alignment/>
    </xf>
    <xf numFmtId="0" fontId="6" fillId="0" borderId="17" xfId="0" applyFont="1" applyBorder="1" applyAlignment="1">
      <alignment horizontal="center"/>
    </xf>
    <xf numFmtId="0" fontId="17" fillId="0" borderId="0" xfId="0" applyFont="1" applyFill="1" applyBorder="1" applyAlignment="1">
      <alignment horizontal="center" vertical="center" textRotation="255"/>
    </xf>
    <xf numFmtId="0" fontId="20" fillId="0" borderId="0" xfId="0" applyFont="1" applyAlignment="1">
      <alignment horizontal="left"/>
    </xf>
    <xf numFmtId="0" fontId="4" fillId="0" borderId="64" xfId="0" applyNumberFormat="1" applyFont="1" applyBorder="1" applyAlignment="1">
      <alignment/>
    </xf>
    <xf numFmtId="0" fontId="7" fillId="0" borderId="62" xfId="0" applyFont="1" applyBorder="1" applyAlignment="1">
      <alignment horizontal="center"/>
    </xf>
    <xf numFmtId="0" fontId="6" fillId="0" borderId="65" xfId="0" applyFont="1" applyBorder="1" applyAlignment="1">
      <alignment horizontal="center"/>
    </xf>
    <xf numFmtId="0" fontId="6" fillId="0" borderId="0" xfId="0" applyFont="1" applyFill="1" applyAlignment="1">
      <alignment/>
    </xf>
    <xf numFmtId="0" fontId="11" fillId="0" borderId="0" xfId="0" applyFont="1" applyFill="1" applyBorder="1" applyAlignment="1">
      <alignment/>
    </xf>
    <xf numFmtId="0" fontId="6" fillId="0" borderId="18" xfId="0" applyFont="1" applyFill="1" applyBorder="1" applyAlignment="1">
      <alignment/>
    </xf>
    <xf numFmtId="0" fontId="6" fillId="0" borderId="14" xfId="0" applyFont="1" applyFill="1" applyBorder="1" applyAlignment="1">
      <alignment/>
    </xf>
    <xf numFmtId="0" fontId="6" fillId="0" borderId="16" xfId="0" applyFont="1" applyFill="1" applyBorder="1" applyAlignment="1">
      <alignment/>
    </xf>
    <xf numFmtId="0" fontId="11" fillId="0" borderId="18" xfId="0" applyFont="1" applyFill="1" applyBorder="1" applyAlignment="1">
      <alignment/>
    </xf>
    <xf numFmtId="0" fontId="11" fillId="0" borderId="14" xfId="0" applyFont="1" applyFill="1" applyBorder="1" applyAlignment="1">
      <alignment/>
    </xf>
    <xf numFmtId="0" fontId="11" fillId="0" borderId="16" xfId="0" applyFont="1" applyFill="1" applyBorder="1" applyAlignment="1">
      <alignment/>
    </xf>
    <xf numFmtId="0" fontId="6" fillId="0" borderId="13" xfId="0" applyFont="1" applyFill="1" applyBorder="1" applyAlignment="1">
      <alignment/>
    </xf>
    <xf numFmtId="0" fontId="6" fillId="0" borderId="15" xfId="0" applyFont="1" applyFill="1" applyBorder="1" applyAlignment="1">
      <alignment/>
    </xf>
    <xf numFmtId="0" fontId="6" fillId="0" borderId="17" xfId="0" applyFont="1" applyFill="1" applyBorder="1" applyAlignment="1">
      <alignment/>
    </xf>
    <xf numFmtId="0" fontId="6" fillId="0" borderId="17" xfId="0" applyFont="1" applyFill="1" applyBorder="1" applyAlignment="1">
      <alignment horizontal="center"/>
    </xf>
    <xf numFmtId="0" fontId="6" fillId="0" borderId="65" xfId="0" applyFont="1" applyFill="1" applyBorder="1" applyAlignment="1">
      <alignment horizontal="center"/>
    </xf>
    <xf numFmtId="0" fontId="11" fillId="0" borderId="13" xfId="0" applyFont="1" applyFill="1" applyBorder="1" applyAlignment="1">
      <alignment/>
    </xf>
    <xf numFmtId="0" fontId="11" fillId="0" borderId="15" xfId="0" applyFont="1" applyFill="1" applyBorder="1" applyAlignment="1">
      <alignment/>
    </xf>
    <xf numFmtId="0" fontId="11" fillId="0" borderId="17" xfId="0" applyFont="1" applyFill="1" applyBorder="1" applyAlignment="1">
      <alignment/>
    </xf>
    <xf numFmtId="0" fontId="6" fillId="0" borderId="66" xfId="0" applyFont="1" applyFill="1" applyBorder="1" applyAlignment="1">
      <alignment/>
    </xf>
    <xf numFmtId="0" fontId="6" fillId="0" borderId="67" xfId="0" applyFont="1" applyFill="1" applyBorder="1" applyAlignment="1">
      <alignment/>
    </xf>
    <xf numFmtId="0" fontId="11" fillId="0" borderId="66" xfId="0" applyFont="1" applyFill="1" applyBorder="1" applyAlignment="1">
      <alignment/>
    </xf>
    <xf numFmtId="0" fontId="11" fillId="0" borderId="67" xfId="0" applyFont="1" applyFill="1" applyBorder="1" applyAlignment="1">
      <alignment/>
    </xf>
    <xf numFmtId="0" fontId="6" fillId="0" borderId="56" xfId="0" applyFont="1" applyFill="1" applyBorder="1" applyAlignment="1">
      <alignment/>
    </xf>
    <xf numFmtId="0" fontId="6" fillId="0" borderId="68" xfId="0" applyFont="1" applyFill="1" applyBorder="1" applyAlignment="1">
      <alignment/>
    </xf>
    <xf numFmtId="0" fontId="11" fillId="0" borderId="56" xfId="0" applyFont="1" applyFill="1" applyBorder="1" applyAlignment="1">
      <alignment/>
    </xf>
    <xf numFmtId="0" fontId="11" fillId="0" borderId="68" xfId="0" applyFont="1" applyFill="1" applyBorder="1" applyAlignment="1">
      <alignment/>
    </xf>
    <xf numFmtId="0" fontId="6" fillId="0" borderId="69" xfId="0" applyFont="1" applyFill="1" applyBorder="1" applyAlignment="1">
      <alignment vertical="center"/>
    </xf>
    <xf numFmtId="0" fontId="6" fillId="0" borderId="70" xfId="0" applyFont="1" applyFill="1" applyBorder="1" applyAlignment="1">
      <alignment/>
    </xf>
    <xf numFmtId="0" fontId="6" fillId="0" borderId="71" xfId="0" applyFont="1" applyFill="1" applyBorder="1" applyAlignment="1">
      <alignment/>
    </xf>
    <xf numFmtId="0" fontId="6" fillId="0" borderId="33" xfId="0" applyFont="1" applyFill="1" applyBorder="1" applyAlignment="1">
      <alignment horizontal="center"/>
    </xf>
    <xf numFmtId="0" fontId="6" fillId="0" borderId="31" xfId="0" applyFont="1" applyFill="1" applyBorder="1" applyAlignment="1">
      <alignment/>
    </xf>
    <xf numFmtId="0" fontId="6" fillId="0" borderId="72" xfId="0" applyFont="1" applyFill="1" applyBorder="1" applyAlignment="1">
      <alignment vertical="center"/>
    </xf>
    <xf numFmtId="0" fontId="6" fillId="0" borderId="73" xfId="0" applyFont="1" applyFill="1" applyBorder="1" applyAlignment="1">
      <alignment/>
    </xf>
    <xf numFmtId="0" fontId="8" fillId="0" borderId="74"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0" fillId="0" borderId="16" xfId="0" applyBorder="1" applyAlignment="1">
      <alignment horizontal="center"/>
    </xf>
    <xf numFmtId="0" fontId="0" fillId="0" borderId="75" xfId="0" applyBorder="1" applyAlignment="1">
      <alignment/>
    </xf>
    <xf numFmtId="0" fontId="0" fillId="0" borderId="76" xfId="0" applyBorder="1" applyAlignment="1">
      <alignment/>
    </xf>
    <xf numFmtId="0" fontId="14" fillId="0" borderId="76" xfId="0" applyFont="1" applyBorder="1" applyAlignment="1">
      <alignment/>
    </xf>
    <xf numFmtId="0" fontId="14" fillId="0" borderId="48" xfId="0" applyFont="1" applyBorder="1" applyAlignment="1">
      <alignment/>
    </xf>
    <xf numFmtId="0" fontId="7" fillId="0" borderId="77" xfId="0" applyFont="1" applyBorder="1" applyAlignment="1">
      <alignment horizontal="center"/>
    </xf>
    <xf numFmtId="0" fontId="7" fillId="0" borderId="78" xfId="0" applyFont="1" applyBorder="1" applyAlignment="1">
      <alignment horizontal="center"/>
    </xf>
    <xf numFmtId="0" fontId="0" fillId="0" borderId="79" xfId="0" applyBorder="1" applyAlignment="1">
      <alignment/>
    </xf>
    <xf numFmtId="0" fontId="14" fillId="0" borderId="79" xfId="0" applyFont="1" applyBorder="1" applyAlignment="1">
      <alignment/>
    </xf>
    <xf numFmtId="0" fontId="14" fillId="0" borderId="16" xfId="0" applyFont="1" applyBorder="1" applyAlignment="1">
      <alignment/>
    </xf>
    <xf numFmtId="0" fontId="7" fillId="0" borderId="80" xfId="0" applyFont="1" applyBorder="1" applyAlignment="1">
      <alignment/>
    </xf>
    <xf numFmtId="0" fontId="7" fillId="0" borderId="81" xfId="0" applyFont="1" applyBorder="1" applyAlignment="1">
      <alignment/>
    </xf>
    <xf numFmtId="0" fontId="7" fillId="0" borderId="82" xfId="0" applyFont="1" applyBorder="1" applyAlignment="1">
      <alignment/>
    </xf>
    <xf numFmtId="0" fontId="7" fillId="0" borderId="83" xfId="0" applyFont="1" applyBorder="1" applyAlignment="1">
      <alignment/>
    </xf>
    <xf numFmtId="0" fontId="0" fillId="0" borderId="62" xfId="0" applyBorder="1" applyAlignment="1">
      <alignment horizontal="center"/>
    </xf>
    <xf numFmtId="0" fontId="26" fillId="0" borderId="0" xfId="0" applyFont="1" applyAlignment="1">
      <alignment horizontal="center"/>
    </xf>
    <xf numFmtId="0" fontId="0" fillId="0" borderId="62" xfId="0" applyBorder="1" applyAlignment="1">
      <alignment horizontal="left"/>
    </xf>
    <xf numFmtId="0" fontId="7" fillId="0" borderId="57" xfId="0" applyFont="1" applyBorder="1" applyAlignment="1">
      <alignment horizontal="center"/>
    </xf>
    <xf numFmtId="0" fontId="16" fillId="0" borderId="84" xfId="0" applyFont="1" applyBorder="1" applyAlignment="1">
      <alignment/>
    </xf>
    <xf numFmtId="0" fontId="16" fillId="0" borderId="85" xfId="0" applyFont="1" applyBorder="1" applyAlignment="1">
      <alignment/>
    </xf>
    <xf numFmtId="0" fontId="16" fillId="0" borderId="86" xfId="0" applyFont="1" applyBorder="1" applyAlignment="1">
      <alignment/>
    </xf>
    <xf numFmtId="0" fontId="15" fillId="0" borderId="87" xfId="0" applyFont="1" applyBorder="1" applyAlignment="1">
      <alignment/>
    </xf>
    <xf numFmtId="0" fontId="14" fillId="0" borderId="0" xfId="0" applyFont="1" applyBorder="1" applyAlignment="1">
      <alignment/>
    </xf>
    <xf numFmtId="0" fontId="7" fillId="0" borderId="88" xfId="0" applyFont="1" applyBorder="1" applyAlignment="1">
      <alignment horizontal="center"/>
    </xf>
    <xf numFmtId="0" fontId="15" fillId="0" borderId="89" xfId="0" applyFont="1" applyBorder="1" applyAlignment="1">
      <alignment/>
    </xf>
    <xf numFmtId="0" fontId="0" fillId="0" borderId="16" xfId="0" applyBorder="1" applyAlignment="1">
      <alignment/>
    </xf>
    <xf numFmtId="0" fontId="0" fillId="0" borderId="90" xfId="0" applyBorder="1" applyAlignment="1">
      <alignment/>
    </xf>
    <xf numFmtId="0" fontId="7" fillId="0" borderId="62" xfId="0" applyFont="1" applyBorder="1" applyAlignment="1">
      <alignment/>
    </xf>
    <xf numFmtId="0" fontId="0" fillId="0" borderId="91" xfId="0" applyBorder="1" applyAlignment="1">
      <alignment/>
    </xf>
    <xf numFmtId="0" fontId="0" fillId="0" borderId="14" xfId="0" applyBorder="1" applyAlignment="1">
      <alignment/>
    </xf>
    <xf numFmtId="0" fontId="7" fillId="0" borderId="28" xfId="0" applyFont="1" applyBorder="1" applyAlignment="1">
      <alignment/>
    </xf>
    <xf numFmtId="0" fontId="0" fillId="0" borderId="92" xfId="0" applyBorder="1" applyAlignment="1">
      <alignment/>
    </xf>
    <xf numFmtId="0" fontId="7" fillId="0" borderId="68" xfId="0" applyFont="1" applyBorder="1" applyAlignment="1">
      <alignment/>
    </xf>
    <xf numFmtId="0" fontId="16" fillId="0" borderId="93" xfId="0" applyFont="1" applyBorder="1" applyAlignment="1">
      <alignment horizontal="center"/>
    </xf>
    <xf numFmtId="0" fontId="15" fillId="0" borderId="94" xfId="0" applyFont="1" applyBorder="1" applyAlignment="1">
      <alignment horizontal="center"/>
    </xf>
    <xf numFmtId="0" fontId="16" fillId="0" borderId="94" xfId="0" applyFont="1" applyBorder="1" applyAlignment="1">
      <alignment horizontal="center"/>
    </xf>
    <xf numFmtId="0" fontId="15" fillId="0" borderId="95" xfId="0" applyFont="1" applyBorder="1" applyAlignment="1">
      <alignment horizontal="center"/>
    </xf>
    <xf numFmtId="0" fontId="16" fillId="0" borderId="96" xfId="0" applyFont="1" applyBorder="1" applyAlignment="1">
      <alignment horizontal="center"/>
    </xf>
    <xf numFmtId="0" fontId="15" fillId="0" borderId="97" xfId="0" applyFont="1" applyBorder="1" applyAlignment="1">
      <alignment horizontal="center"/>
    </xf>
    <xf numFmtId="0" fontId="15" fillId="0" borderId="98" xfId="0" applyFont="1" applyBorder="1" applyAlignment="1">
      <alignment horizontal="center"/>
    </xf>
    <xf numFmtId="0" fontId="15" fillId="0" borderId="99" xfId="0" applyFont="1" applyBorder="1" applyAlignment="1">
      <alignment horizontal="center"/>
    </xf>
    <xf numFmtId="0" fontId="0" fillId="0" borderId="61" xfId="0" applyBorder="1" applyAlignment="1">
      <alignment horizontal="center"/>
    </xf>
    <xf numFmtId="0" fontId="12" fillId="0" borderId="100" xfId="0" applyFont="1" applyBorder="1" applyAlignment="1">
      <alignment horizontal="center"/>
    </xf>
    <xf numFmtId="0" fontId="0" fillId="0" borderId="89" xfId="0" applyBorder="1" applyAlignment="1">
      <alignment/>
    </xf>
    <xf numFmtId="0" fontId="7" fillId="0" borderId="101" xfId="0" applyFont="1" applyBorder="1" applyAlignment="1">
      <alignment/>
    </xf>
    <xf numFmtId="0" fontId="0" fillId="0" borderId="87" xfId="0" applyBorder="1" applyAlignment="1">
      <alignment/>
    </xf>
    <xf numFmtId="0" fontId="15" fillId="0" borderId="84" xfId="0" applyFont="1" applyBorder="1" applyAlignment="1">
      <alignment horizontal="center"/>
    </xf>
    <xf numFmtId="0" fontId="7" fillId="0" borderId="102" xfId="0" applyFont="1" applyBorder="1" applyAlignment="1">
      <alignment horizontal="center"/>
    </xf>
    <xf numFmtId="0" fontId="14" fillId="0" borderId="98" xfId="0" applyFont="1" applyBorder="1" applyAlignment="1">
      <alignment horizontal="center"/>
    </xf>
    <xf numFmtId="0" fontId="0" fillId="0" borderId="103" xfId="0" applyBorder="1" applyAlignment="1">
      <alignment horizontal="center"/>
    </xf>
    <xf numFmtId="0" fontId="0" fillId="0" borderId="85" xfId="0" applyBorder="1" applyAlignment="1">
      <alignment horizontal="center"/>
    </xf>
    <xf numFmtId="0" fontId="14" fillId="0" borderId="104" xfId="0" applyFont="1" applyBorder="1" applyAlignment="1">
      <alignment horizontal="center"/>
    </xf>
    <xf numFmtId="0" fontId="0" fillId="0" borderId="105" xfId="0" applyBorder="1" applyAlignment="1">
      <alignment horizontal="center"/>
    </xf>
    <xf numFmtId="0" fontId="13" fillId="0" borderId="14" xfId="0" applyFont="1" applyBorder="1" applyAlignment="1">
      <alignment horizontal="center"/>
    </xf>
    <xf numFmtId="0" fontId="14" fillId="0" borderId="91" xfId="0" applyFont="1" applyBorder="1" applyAlignment="1">
      <alignment/>
    </xf>
    <xf numFmtId="0" fontId="14" fillId="0" borderId="14" xfId="0" applyFont="1" applyBorder="1" applyAlignment="1">
      <alignment/>
    </xf>
    <xf numFmtId="0" fontId="0" fillId="0" borderId="28" xfId="0" applyBorder="1" applyAlignment="1">
      <alignment/>
    </xf>
    <xf numFmtId="0" fontId="0" fillId="0" borderId="0" xfId="0" applyAlignment="1">
      <alignment horizontal="left"/>
    </xf>
    <xf numFmtId="0" fontId="21" fillId="0" borderId="0" xfId="0" applyFont="1" applyFill="1" applyBorder="1" applyAlignment="1">
      <alignment horizontal="left"/>
    </xf>
    <xf numFmtId="0" fontId="24" fillId="0" borderId="0" xfId="0" applyFont="1" applyFill="1" applyBorder="1" applyAlignment="1">
      <alignment horizontal="center"/>
    </xf>
    <xf numFmtId="0" fontId="0" fillId="0" borderId="0" xfId="0" applyFill="1" applyBorder="1" applyAlignment="1">
      <alignment horizontal="center" vertical="center"/>
    </xf>
    <xf numFmtId="0" fontId="28" fillId="0" borderId="0" xfId="0" applyFont="1" applyAlignment="1">
      <alignment/>
    </xf>
    <xf numFmtId="0" fontId="13" fillId="0" borderId="96" xfId="0" applyFont="1" applyBorder="1" applyAlignment="1">
      <alignment horizontal="center"/>
    </xf>
    <xf numFmtId="0" fontId="18" fillId="0" borderId="0" xfId="0" applyFont="1" applyBorder="1" applyAlignment="1">
      <alignment horizontal="right"/>
    </xf>
    <xf numFmtId="0" fontId="29" fillId="0" borderId="0" xfId="0" applyFont="1" applyAlignment="1">
      <alignment horizontal="right"/>
    </xf>
    <xf numFmtId="0" fontId="29" fillId="0" borderId="0" xfId="0" applyFont="1" applyFill="1" applyBorder="1" applyAlignment="1">
      <alignment horizontal="right"/>
    </xf>
    <xf numFmtId="0" fontId="31" fillId="0" borderId="0" xfId="0" applyFont="1" applyAlignment="1">
      <alignment/>
    </xf>
    <xf numFmtId="0" fontId="31" fillId="0" borderId="0" xfId="0" applyFont="1" applyBorder="1" applyAlignment="1">
      <alignment/>
    </xf>
    <xf numFmtId="0" fontId="31" fillId="32" borderId="91" xfId="0" applyFont="1" applyFill="1" applyBorder="1" applyAlignment="1">
      <alignment/>
    </xf>
    <xf numFmtId="0" fontId="31" fillId="32" borderId="76" xfId="0" applyFont="1" applyFill="1" applyBorder="1" applyAlignment="1">
      <alignment/>
    </xf>
    <xf numFmtId="0" fontId="31" fillId="32" borderId="88" xfId="0" applyFont="1" applyFill="1" applyBorder="1" applyAlignment="1">
      <alignment/>
    </xf>
    <xf numFmtId="0" fontId="31" fillId="32" borderId="0" xfId="0" applyFont="1" applyFill="1" applyBorder="1" applyAlignment="1">
      <alignment/>
    </xf>
    <xf numFmtId="0" fontId="31" fillId="32" borderId="101" xfId="0" applyFont="1" applyFill="1" applyBorder="1" applyAlignment="1">
      <alignment/>
    </xf>
    <xf numFmtId="0" fontId="31" fillId="32" borderId="54" xfId="0" applyFont="1" applyFill="1" applyBorder="1" applyAlignment="1">
      <alignment/>
    </xf>
    <xf numFmtId="0" fontId="31" fillId="32" borderId="62" xfId="0" applyFont="1" applyFill="1" applyBorder="1" applyAlignment="1">
      <alignment/>
    </xf>
    <xf numFmtId="0" fontId="31" fillId="32" borderId="80" xfId="0" applyFont="1" applyFill="1" applyBorder="1" applyAlignment="1">
      <alignment/>
    </xf>
    <xf numFmtId="0" fontId="31" fillId="33" borderId="0" xfId="0" applyFont="1" applyFill="1" applyAlignment="1">
      <alignment/>
    </xf>
    <xf numFmtId="0" fontId="31" fillId="0" borderId="0" xfId="0" applyFont="1" applyFill="1" applyAlignment="1">
      <alignment/>
    </xf>
    <xf numFmtId="0" fontId="32"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Alignment="1">
      <alignment horizontal="left"/>
    </xf>
    <xf numFmtId="0" fontId="33" fillId="0" borderId="0" xfId="0" applyNumberFormat="1" applyFont="1" applyAlignment="1">
      <alignment/>
    </xf>
    <xf numFmtId="0" fontId="31" fillId="0" borderId="0" xfId="0" applyNumberFormat="1" applyFont="1" applyAlignment="1">
      <alignment/>
    </xf>
    <xf numFmtId="0" fontId="31" fillId="0" borderId="106" xfId="0" applyNumberFormat="1" applyFont="1" applyBorder="1" applyAlignment="1">
      <alignment horizontal="center"/>
    </xf>
    <xf numFmtId="0" fontId="31" fillId="0" borderId="106" xfId="0" applyNumberFormat="1" applyFont="1" applyBorder="1" applyAlignment="1">
      <alignment/>
    </xf>
    <xf numFmtId="0" fontId="31" fillId="0" borderId="17" xfId="0" applyNumberFormat="1" applyFont="1" applyBorder="1" applyAlignment="1">
      <alignment/>
    </xf>
    <xf numFmtId="0" fontId="31" fillId="0" borderId="107" xfId="0" applyNumberFormat="1" applyFont="1" applyBorder="1" applyAlignment="1">
      <alignment/>
    </xf>
    <xf numFmtId="0" fontId="31" fillId="0" borderId="107" xfId="0" applyNumberFormat="1" applyFont="1" applyBorder="1" applyAlignment="1">
      <alignment horizontal="center"/>
    </xf>
    <xf numFmtId="0" fontId="31" fillId="0" borderId="107" xfId="0" applyNumberFormat="1" applyFont="1" applyBorder="1" applyAlignment="1">
      <alignment/>
    </xf>
    <xf numFmtId="0" fontId="31" fillId="0" borderId="21" xfId="0" applyNumberFormat="1" applyFont="1" applyBorder="1" applyAlignment="1">
      <alignment/>
    </xf>
    <xf numFmtId="0" fontId="31" fillId="0" borderId="106" xfId="0" applyNumberFormat="1" applyFont="1" applyBorder="1" applyAlignment="1">
      <alignment horizontal="right"/>
    </xf>
    <xf numFmtId="0" fontId="31" fillId="0" borderId="106" xfId="0" applyNumberFormat="1" applyFont="1" applyBorder="1" applyAlignment="1">
      <alignment/>
    </xf>
    <xf numFmtId="0" fontId="31" fillId="0" borderId="21" xfId="0" applyNumberFormat="1" applyFont="1" applyBorder="1" applyAlignment="1">
      <alignment horizontal="center"/>
    </xf>
    <xf numFmtId="176" fontId="31" fillId="0" borderId="106" xfId="0" applyNumberFormat="1" applyFont="1" applyBorder="1" applyAlignment="1">
      <alignment/>
    </xf>
    <xf numFmtId="177" fontId="31" fillId="0" borderId="106" xfId="0" applyNumberFormat="1" applyFont="1" applyBorder="1" applyAlignment="1">
      <alignment/>
    </xf>
    <xf numFmtId="0" fontId="31" fillId="0" borderId="106" xfId="0" applyNumberFormat="1" applyFont="1" applyFill="1" applyBorder="1" applyAlignment="1">
      <alignment/>
    </xf>
    <xf numFmtId="0" fontId="31" fillId="0" borderId="108" xfId="0" applyNumberFormat="1" applyFont="1" applyBorder="1" applyAlignment="1">
      <alignment/>
    </xf>
    <xf numFmtId="2" fontId="4" fillId="34" borderId="10" xfId="0" applyNumberFormat="1" applyFont="1" applyFill="1" applyBorder="1" applyAlignment="1">
      <alignment/>
    </xf>
    <xf numFmtId="0" fontId="4" fillId="34" borderId="10" xfId="0" applyNumberFormat="1" applyFont="1" applyFill="1" applyBorder="1" applyAlignment="1">
      <alignment/>
    </xf>
    <xf numFmtId="1" fontId="4" fillId="34" borderId="10" xfId="0" applyNumberFormat="1" applyFont="1" applyFill="1" applyBorder="1" applyAlignment="1">
      <alignment/>
    </xf>
    <xf numFmtId="1" fontId="4" fillId="34" borderId="11" xfId="0" applyNumberFormat="1" applyFont="1" applyFill="1" applyBorder="1" applyAlignment="1">
      <alignment/>
    </xf>
    <xf numFmtId="176" fontId="4" fillId="34" borderId="11" xfId="0" applyNumberFormat="1" applyFont="1" applyFill="1" applyBorder="1" applyAlignment="1">
      <alignment/>
    </xf>
    <xf numFmtId="0" fontId="0" fillId="35" borderId="10" xfId="0" applyNumberFormat="1" applyFill="1" applyBorder="1" applyAlignment="1">
      <alignment/>
    </xf>
    <xf numFmtId="0" fontId="33" fillId="32" borderId="53" xfId="0" applyFont="1" applyFill="1" applyBorder="1" applyAlignment="1">
      <alignment horizontal="center"/>
    </xf>
    <xf numFmtId="177" fontId="4" fillId="34" borderId="11" xfId="0" applyNumberFormat="1" applyFont="1" applyFill="1" applyBorder="1" applyAlignment="1">
      <alignment horizontal="center"/>
    </xf>
    <xf numFmtId="0" fontId="18" fillId="0" borderId="14" xfId="0" applyFont="1" applyBorder="1" applyAlignment="1">
      <alignment horizontal="center"/>
    </xf>
    <xf numFmtId="0" fontId="34" fillId="0" borderId="31" xfId="0" applyFont="1" applyBorder="1" applyAlignment="1">
      <alignment horizontal="center"/>
    </xf>
    <xf numFmtId="0" fontId="18" fillId="0" borderId="14" xfId="0" applyFont="1" applyBorder="1" applyAlignment="1">
      <alignment/>
    </xf>
    <xf numFmtId="0" fontId="34" fillId="0" borderId="14" xfId="0" applyFont="1" applyBorder="1" applyAlignment="1">
      <alignment/>
    </xf>
    <xf numFmtId="0" fontId="34" fillId="0" borderId="14" xfId="0" applyFont="1" applyBorder="1" applyAlignment="1">
      <alignment horizontal="center"/>
    </xf>
    <xf numFmtId="0" fontId="18" fillId="0" borderId="16" xfId="0" applyFont="1" applyBorder="1" applyAlignment="1">
      <alignment horizontal="left"/>
    </xf>
    <xf numFmtId="0" fontId="0" fillId="0" borderId="32" xfId="0" applyBorder="1" applyAlignment="1">
      <alignment/>
    </xf>
    <xf numFmtId="0" fontId="0" fillId="0" borderId="28" xfId="0" applyBorder="1" applyAlignment="1">
      <alignment horizontal="center"/>
    </xf>
    <xf numFmtId="0" fontId="0" fillId="0" borderId="83" xfId="0" applyBorder="1" applyAlignment="1">
      <alignment horizontal="center"/>
    </xf>
    <xf numFmtId="0" fontId="34" fillId="0" borderId="30" xfId="0" applyFont="1" applyBorder="1" applyAlignment="1">
      <alignment horizontal="center"/>
    </xf>
    <xf numFmtId="0" fontId="18" fillId="0" borderId="0" xfId="0" applyFont="1" applyBorder="1" applyAlignment="1">
      <alignment/>
    </xf>
    <xf numFmtId="0" fontId="34" fillId="0" borderId="0" xfId="0" applyFont="1" applyBorder="1" applyAlignment="1">
      <alignment/>
    </xf>
    <xf numFmtId="0" fontId="18" fillId="0" borderId="0" xfId="0" applyFont="1" applyBorder="1" applyAlignment="1">
      <alignment horizontal="center"/>
    </xf>
    <xf numFmtId="0" fontId="18" fillId="0" borderId="68" xfId="0" applyFont="1" applyBorder="1" applyAlignment="1">
      <alignment horizontal="left"/>
    </xf>
    <xf numFmtId="0" fontId="35" fillId="0" borderId="28" xfId="0" applyFont="1" applyBorder="1" applyAlignment="1">
      <alignment/>
    </xf>
    <xf numFmtId="0" fontId="34" fillId="0" borderId="109" xfId="0" applyFont="1" applyBorder="1" applyAlignment="1">
      <alignment horizontal="center"/>
    </xf>
    <xf numFmtId="0" fontId="7" fillId="0" borderId="110" xfId="0" applyFont="1" applyBorder="1" applyAlignment="1">
      <alignment horizontal="center" shrinkToFit="1"/>
    </xf>
    <xf numFmtId="0" fontId="0" fillId="0" borderId="61" xfId="0" applyBorder="1" applyAlignment="1">
      <alignment/>
    </xf>
    <xf numFmtId="0" fontId="7" fillId="0" borderId="54" xfId="0" applyFont="1" applyBorder="1" applyAlignment="1">
      <alignment horizontal="center" shrinkToFit="1"/>
    </xf>
    <xf numFmtId="0" fontId="0" fillId="0" borderId="48" xfId="0" applyBorder="1" applyAlignment="1">
      <alignment/>
    </xf>
    <xf numFmtId="0" fontId="15" fillId="0" borderId="61" xfId="0" applyFont="1" applyBorder="1" applyAlignment="1">
      <alignment/>
    </xf>
    <xf numFmtId="0" fontId="8" fillId="0" borderId="30" xfId="0" applyFont="1" applyFill="1" applyBorder="1" applyAlignment="1">
      <alignment horizontal="center"/>
    </xf>
    <xf numFmtId="0" fontId="8" fillId="0" borderId="68" xfId="0" applyFont="1" applyFill="1" applyBorder="1" applyAlignment="1">
      <alignment horizontal="center"/>
    </xf>
    <xf numFmtId="0" fontId="17" fillId="0" borderId="30" xfId="0" applyFont="1" applyFill="1" applyBorder="1" applyAlignment="1">
      <alignment horizontal="center"/>
    </xf>
    <xf numFmtId="0" fontId="0" fillId="0" borderId="111" xfId="0" applyBorder="1" applyAlignment="1">
      <alignment/>
    </xf>
    <xf numFmtId="0" fontId="0" fillId="0" borderId="98" xfId="0" applyFont="1" applyBorder="1" applyAlignment="1">
      <alignment horizontal="center"/>
    </xf>
    <xf numFmtId="0" fontId="37" fillId="0" borderId="111" xfId="0" applyFont="1" applyBorder="1" applyAlignment="1">
      <alignment horizontal="center"/>
    </xf>
    <xf numFmtId="0" fontId="18" fillId="0" borderId="0" xfId="0" applyFont="1" applyAlignment="1">
      <alignment horizontal="right"/>
    </xf>
    <xf numFmtId="0" fontId="38" fillId="0" borderId="0" xfId="0" applyFont="1" applyAlignment="1">
      <alignment horizontal="left" shrinkToFit="1"/>
    </xf>
    <xf numFmtId="0" fontId="18" fillId="0" borderId="0" xfId="0" applyFont="1" applyBorder="1" applyAlignment="1">
      <alignment horizontal="left"/>
    </xf>
    <xf numFmtId="0" fontId="18" fillId="0" borderId="62" xfId="0" applyFont="1" applyBorder="1" applyAlignment="1">
      <alignment horizontal="center"/>
    </xf>
    <xf numFmtId="0" fontId="39" fillId="0" borderId="0" xfId="0" applyFont="1" applyAlignment="1">
      <alignment horizontal="left" vertical="center"/>
    </xf>
    <xf numFmtId="0" fontId="40" fillId="0" borderId="0" xfId="0" applyFont="1" applyAlignment="1">
      <alignment vertical="top"/>
    </xf>
    <xf numFmtId="0" fontId="6" fillId="0" borderId="18" xfId="0" applyFont="1" applyBorder="1" applyAlignment="1">
      <alignment horizontal="left"/>
    </xf>
    <xf numFmtId="0" fontId="4" fillId="36" borderId="0" xfId="0" applyNumberFormat="1" applyFont="1" applyFill="1" applyAlignment="1">
      <alignment/>
    </xf>
    <xf numFmtId="0" fontId="7" fillId="36" borderId="0" xfId="0" applyNumberFormat="1" applyFont="1" applyFill="1" applyBorder="1" applyAlignment="1">
      <alignment/>
    </xf>
    <xf numFmtId="0" fontId="41" fillId="33" borderId="0" xfId="0" applyFont="1" applyFill="1" applyAlignment="1">
      <alignment/>
    </xf>
    <xf numFmtId="0" fontId="0" fillId="33" borderId="0" xfId="0" applyFill="1" applyAlignment="1">
      <alignment/>
    </xf>
    <xf numFmtId="0" fontId="18" fillId="36" borderId="0" xfId="0" applyFont="1" applyFill="1" applyAlignment="1">
      <alignment/>
    </xf>
    <xf numFmtId="0" fontId="0" fillId="36" borderId="0" xfId="0" applyFill="1" applyAlignment="1">
      <alignment/>
    </xf>
    <xf numFmtId="0" fontId="34" fillId="36" borderId="0" xfId="0" applyFont="1" applyFill="1" applyBorder="1" applyAlignment="1">
      <alignment/>
    </xf>
    <xf numFmtId="0" fontId="0" fillId="36" borderId="0" xfId="0" applyFill="1" applyBorder="1" applyAlignment="1">
      <alignment/>
    </xf>
    <xf numFmtId="0" fontId="0" fillId="37" borderId="0" xfId="0" applyFill="1" applyAlignment="1">
      <alignment/>
    </xf>
    <xf numFmtId="0" fontId="0" fillId="37" borderId="0" xfId="0" applyFill="1" applyBorder="1" applyAlignment="1">
      <alignment/>
    </xf>
    <xf numFmtId="0" fontId="34" fillId="0" borderId="0" xfId="0" applyFont="1" applyAlignment="1">
      <alignment/>
    </xf>
    <xf numFmtId="0" fontId="0" fillId="0" borderId="0" xfId="0" applyFill="1" applyBorder="1" applyAlignment="1">
      <alignment/>
    </xf>
    <xf numFmtId="0" fontId="0" fillId="0" borderId="0" xfId="0" applyFill="1" applyAlignment="1">
      <alignment/>
    </xf>
    <xf numFmtId="0" fontId="18" fillId="38" borderId="0" xfId="0" applyFont="1" applyFill="1" applyAlignment="1">
      <alignment/>
    </xf>
    <xf numFmtId="0" fontId="0" fillId="38" borderId="0" xfId="0" applyFill="1" applyAlignment="1">
      <alignment/>
    </xf>
    <xf numFmtId="0" fontId="34" fillId="37" borderId="0" xfId="0" applyFont="1" applyFill="1" applyAlignment="1">
      <alignment/>
    </xf>
    <xf numFmtId="0" fontId="41" fillId="0" borderId="0" xfId="0" applyFont="1" applyAlignment="1">
      <alignment horizontal="left" vertical="center"/>
    </xf>
    <xf numFmtId="0" fontId="18" fillId="39" borderId="0" xfId="0" applyFont="1" applyFill="1" applyAlignment="1">
      <alignment/>
    </xf>
    <xf numFmtId="0" fontId="0" fillId="39" borderId="0" xfId="0" applyFill="1" applyAlignment="1">
      <alignment/>
    </xf>
    <xf numFmtId="0" fontId="31" fillId="0" borderId="0" xfId="0" applyFont="1" applyFill="1" applyBorder="1" applyAlignment="1">
      <alignment/>
    </xf>
    <xf numFmtId="0" fontId="31" fillId="0" borderId="112" xfId="0" applyFont="1" applyBorder="1" applyAlignment="1">
      <alignment/>
    </xf>
    <xf numFmtId="0" fontId="31" fillId="0" borderId="113" xfId="0" applyFont="1" applyBorder="1" applyAlignment="1">
      <alignment/>
    </xf>
    <xf numFmtId="0" fontId="31" fillId="33" borderId="113" xfId="0" applyFont="1" applyFill="1" applyBorder="1" applyAlignment="1">
      <alignment/>
    </xf>
    <xf numFmtId="0" fontId="31" fillId="0" borderId="114" xfId="0" applyFont="1" applyBorder="1" applyAlignment="1">
      <alignment/>
    </xf>
    <xf numFmtId="0" fontId="31" fillId="0" borderId="115" xfId="0" applyFont="1" applyBorder="1" applyAlignment="1">
      <alignment/>
    </xf>
    <xf numFmtId="0" fontId="31" fillId="33" borderId="0" xfId="0" applyFont="1" applyFill="1" applyBorder="1" applyAlignment="1">
      <alignment/>
    </xf>
    <xf numFmtId="0" fontId="31" fillId="0" borderId="116" xfId="0" applyFont="1" applyBorder="1" applyAlignment="1">
      <alignment/>
    </xf>
    <xf numFmtId="0" fontId="31" fillId="0" borderId="117" xfId="0" applyFont="1" applyBorder="1" applyAlignment="1">
      <alignment/>
    </xf>
    <xf numFmtId="0" fontId="31" fillId="33" borderId="117" xfId="0" applyFont="1" applyFill="1" applyBorder="1" applyAlignment="1">
      <alignment/>
    </xf>
    <xf numFmtId="0" fontId="31" fillId="0" borderId="118" xfId="0" applyFont="1" applyBorder="1" applyAlignment="1">
      <alignment/>
    </xf>
    <xf numFmtId="0" fontId="0" fillId="0" borderId="0" xfId="0" applyBorder="1" applyAlignment="1">
      <alignment/>
    </xf>
    <xf numFmtId="0" fontId="7" fillId="0" borderId="0" xfId="0" applyFont="1" applyBorder="1" applyAlignment="1">
      <alignment/>
    </xf>
    <xf numFmtId="0" fontId="0" fillId="0" borderId="119" xfId="0" applyBorder="1" applyAlignment="1">
      <alignment horizontal="center"/>
    </xf>
    <xf numFmtId="0" fontId="7" fillId="0" borderId="119" xfId="0" applyFont="1" applyBorder="1" applyAlignment="1">
      <alignment horizontal="center"/>
    </xf>
    <xf numFmtId="0" fontId="43" fillId="0" borderId="120" xfId="0" applyFont="1" applyBorder="1" applyAlignment="1">
      <alignment/>
    </xf>
    <xf numFmtId="0" fontId="44" fillId="0" borderId="120" xfId="0" applyFont="1" applyBorder="1" applyAlignment="1">
      <alignment/>
    </xf>
    <xf numFmtId="0" fontId="45" fillId="0" borderId="0" xfId="0" applyFont="1" applyBorder="1" applyAlignment="1">
      <alignment horizontal="left"/>
    </xf>
    <xf numFmtId="0" fontId="34" fillId="38" borderId="0" xfId="0" applyFont="1" applyFill="1" applyAlignment="1" quotePrefix="1">
      <alignment/>
    </xf>
    <xf numFmtId="0" fontId="31" fillId="40" borderId="91" xfId="0" applyFont="1" applyFill="1" applyBorder="1" applyAlignment="1">
      <alignment/>
    </xf>
    <xf numFmtId="0" fontId="31" fillId="40" borderId="76" xfId="0" applyFont="1" applyFill="1" applyBorder="1" applyAlignment="1">
      <alignment/>
    </xf>
    <xf numFmtId="0" fontId="31" fillId="40" borderId="88" xfId="0" applyFont="1" applyFill="1" applyBorder="1" applyAlignment="1">
      <alignment/>
    </xf>
    <xf numFmtId="0" fontId="31" fillId="40" borderId="0" xfId="0" applyFont="1" applyFill="1" applyBorder="1" applyAlignment="1">
      <alignment/>
    </xf>
    <xf numFmtId="0" fontId="31" fillId="40" borderId="101" xfId="0" applyFont="1" applyFill="1" applyBorder="1" applyAlignment="1">
      <alignment/>
    </xf>
    <xf numFmtId="0" fontId="31" fillId="40" borderId="54" xfId="0" applyFont="1" applyFill="1" applyBorder="1" applyAlignment="1">
      <alignment/>
    </xf>
    <xf numFmtId="0" fontId="31" fillId="40" borderId="62" xfId="0" applyFont="1" applyFill="1" applyBorder="1" applyAlignment="1">
      <alignment/>
    </xf>
    <xf numFmtId="0" fontId="31" fillId="40" borderId="80" xfId="0" applyFont="1" applyFill="1" applyBorder="1" applyAlignment="1">
      <alignment/>
    </xf>
    <xf numFmtId="0" fontId="33" fillId="32" borderId="91" xfId="0" applyFont="1" applyFill="1" applyBorder="1" applyAlignment="1">
      <alignment/>
    </xf>
    <xf numFmtId="0" fontId="33" fillId="40" borderId="0" xfId="0" applyFont="1" applyFill="1" applyBorder="1" applyAlignment="1">
      <alignment/>
    </xf>
    <xf numFmtId="0" fontId="46" fillId="40" borderId="0" xfId="0" applyFont="1" applyFill="1" applyBorder="1" applyAlignment="1">
      <alignment/>
    </xf>
    <xf numFmtId="0" fontId="46" fillId="40" borderId="101" xfId="0" applyFont="1" applyFill="1" applyBorder="1" applyAlignment="1">
      <alignment/>
    </xf>
    <xf numFmtId="0" fontId="33" fillId="40" borderId="88" xfId="0" applyFont="1" applyFill="1" applyBorder="1" applyAlignment="1">
      <alignment horizontal="center"/>
    </xf>
    <xf numFmtId="0" fontId="18" fillId="0" borderId="0" xfId="0" applyFont="1" applyAlignment="1">
      <alignment horizontal="left" vertical="center"/>
    </xf>
    <xf numFmtId="0" fontId="18" fillId="10" borderId="0" xfId="0" applyFont="1" applyFill="1" applyAlignment="1">
      <alignment/>
    </xf>
    <xf numFmtId="0" fontId="18" fillId="41" borderId="0" xfId="0" applyFont="1" applyFill="1" applyAlignment="1">
      <alignment/>
    </xf>
    <xf numFmtId="0" fontId="0" fillId="41" borderId="0" xfId="0" applyFill="1" applyAlignment="1">
      <alignment/>
    </xf>
    <xf numFmtId="0" fontId="0" fillId="41" borderId="0" xfId="0" applyFill="1" applyBorder="1" applyAlignment="1">
      <alignment/>
    </xf>
    <xf numFmtId="0" fontId="34" fillId="41" borderId="0" xfId="0" applyFont="1" applyFill="1" applyAlignment="1">
      <alignment/>
    </xf>
    <xf numFmtId="0" fontId="0" fillId="10" borderId="0" xfId="0" applyFill="1" applyAlignment="1">
      <alignment/>
    </xf>
    <xf numFmtId="0" fontId="38" fillId="0" borderId="0" xfId="0" applyFont="1" applyAlignment="1">
      <alignment vertical="center"/>
    </xf>
    <xf numFmtId="0" fontId="45" fillId="37" borderId="0" xfId="0" applyFont="1" applyFill="1" applyAlignment="1">
      <alignment/>
    </xf>
    <xf numFmtId="0" fontId="38" fillId="36" borderId="0" xfId="0" applyFont="1" applyFill="1" applyAlignment="1">
      <alignment vertical="center"/>
    </xf>
    <xf numFmtId="0" fontId="33" fillId="32" borderId="88" xfId="0" applyFont="1" applyFill="1" applyBorder="1" applyAlignment="1">
      <alignment horizontal="center"/>
    </xf>
    <xf numFmtId="0" fontId="43" fillId="32" borderId="0" xfId="0" applyFont="1" applyFill="1" applyBorder="1" applyAlignment="1">
      <alignment/>
    </xf>
    <xf numFmtId="0" fontId="18" fillId="0" borderId="14" xfId="0" applyFont="1" applyFill="1" applyBorder="1" applyAlignment="1">
      <alignment/>
    </xf>
    <xf numFmtId="0" fontId="36" fillId="0" borderId="109" xfId="0" applyFont="1" applyFill="1" applyBorder="1" applyAlignment="1">
      <alignment horizontal="center"/>
    </xf>
    <xf numFmtId="0" fontId="0" fillId="0" borderId="28" xfId="0" applyFill="1" applyBorder="1" applyAlignment="1">
      <alignment horizontal="center"/>
    </xf>
    <xf numFmtId="0" fontId="0" fillId="34" borderId="62" xfId="0" applyFill="1" applyBorder="1" applyAlignment="1">
      <alignment horizontal="center"/>
    </xf>
    <xf numFmtId="0" fontId="27" fillId="34" borderId="62" xfId="0" applyFont="1" applyFill="1" applyBorder="1" applyAlignment="1">
      <alignment horizontal="center"/>
    </xf>
    <xf numFmtId="0" fontId="22" fillId="0" borderId="121" xfId="0" applyFont="1" applyBorder="1" applyAlignment="1">
      <alignment horizontal="center"/>
    </xf>
    <xf numFmtId="0" fontId="22" fillId="0" borderId="93" xfId="0" applyFont="1" applyBorder="1" applyAlignment="1">
      <alignment horizontal="center"/>
    </xf>
    <xf numFmtId="0" fontId="22" fillId="0" borderId="95" xfId="0" applyFont="1" applyBorder="1" applyAlignment="1">
      <alignment horizontal="center"/>
    </xf>
    <xf numFmtId="0" fontId="22" fillId="0" borderId="60" xfId="0" applyFont="1" applyBorder="1" applyAlignment="1">
      <alignment horizontal="center"/>
    </xf>
    <xf numFmtId="0" fontId="22" fillId="0" borderId="122" xfId="0" applyFont="1" applyBorder="1" applyAlignment="1">
      <alignment horizontal="center"/>
    </xf>
    <xf numFmtId="0" fontId="47" fillId="0" borderId="84" xfId="0" applyFont="1" applyBorder="1" applyAlignment="1">
      <alignment horizontal="center"/>
    </xf>
    <xf numFmtId="0" fontId="47" fillId="0" borderId="93" xfId="0" applyFont="1" applyBorder="1" applyAlignment="1">
      <alignment horizontal="center"/>
    </xf>
    <xf numFmtId="0" fontId="47" fillId="0" borderId="85" xfId="0" applyFont="1" applyBorder="1" applyAlignment="1">
      <alignment horizontal="center"/>
    </xf>
    <xf numFmtId="0" fontId="47" fillId="0" borderId="86" xfId="0" applyFont="1" applyBorder="1" applyAlignment="1">
      <alignment horizontal="center"/>
    </xf>
    <xf numFmtId="0" fontId="47" fillId="0" borderId="122" xfId="0" applyFont="1" applyBorder="1" applyAlignment="1">
      <alignment horizontal="center"/>
    </xf>
    <xf numFmtId="0" fontId="18" fillId="42" borderId="0" xfId="0" applyFont="1" applyFill="1" applyAlignment="1">
      <alignment/>
    </xf>
    <xf numFmtId="0" fontId="0" fillId="42" borderId="0" xfId="0" applyFill="1" applyAlignment="1">
      <alignment/>
    </xf>
    <xf numFmtId="0" fontId="33" fillId="0" borderId="10" xfId="0" applyNumberFormat="1" applyFont="1" applyBorder="1" applyAlignment="1">
      <alignment/>
    </xf>
    <xf numFmtId="0" fontId="52" fillId="0" borderId="123" xfId="0" applyNumberFormat="1" applyFont="1" applyBorder="1" applyAlignment="1">
      <alignment/>
    </xf>
    <xf numFmtId="0" fontId="4" fillId="0" borderId="123" xfId="0" applyNumberFormat="1" applyFont="1" applyBorder="1" applyAlignment="1">
      <alignment/>
    </xf>
    <xf numFmtId="0" fontId="4" fillId="0" borderId="22" xfId="0" applyNumberFormat="1" applyFont="1" applyBorder="1" applyAlignment="1" quotePrefix="1">
      <alignment horizontal="center"/>
    </xf>
    <xf numFmtId="177" fontId="31" fillId="0" borderId="0" xfId="0" applyNumberFormat="1" applyFont="1" applyAlignment="1">
      <alignment/>
    </xf>
    <xf numFmtId="177" fontId="31" fillId="0" borderId="106" xfId="0" applyNumberFormat="1" applyFont="1" applyBorder="1" applyAlignment="1">
      <alignment horizontal="center"/>
    </xf>
    <xf numFmtId="177" fontId="31" fillId="0" borderId="106" xfId="0" applyNumberFormat="1" applyFont="1" applyBorder="1" applyAlignment="1">
      <alignment/>
    </xf>
    <xf numFmtId="181" fontId="31" fillId="0" borderId="107" xfId="0" applyNumberFormat="1" applyFont="1" applyBorder="1" applyAlignment="1">
      <alignment horizontal="center"/>
    </xf>
    <xf numFmtId="182" fontId="31" fillId="0" borderId="107" xfId="0" applyNumberFormat="1" applyFont="1" applyBorder="1" applyAlignment="1">
      <alignment/>
    </xf>
    <xf numFmtId="182" fontId="31" fillId="0" borderId="107" xfId="0" applyNumberFormat="1" applyFont="1" applyBorder="1" applyAlignment="1">
      <alignment/>
    </xf>
    <xf numFmtId="177" fontId="31" fillId="0" borderId="107" xfId="0" applyNumberFormat="1" applyFont="1" applyBorder="1" applyAlignment="1">
      <alignment/>
    </xf>
    <xf numFmtId="181" fontId="31" fillId="0" borderId="106" xfId="0" applyNumberFormat="1" applyFont="1" applyBorder="1" applyAlignment="1">
      <alignment/>
    </xf>
    <xf numFmtId="182" fontId="31" fillId="0" borderId="106" xfId="0" applyNumberFormat="1" applyFont="1" applyBorder="1" applyAlignment="1">
      <alignment/>
    </xf>
    <xf numFmtId="182" fontId="31" fillId="0" borderId="106" xfId="0" applyNumberFormat="1" applyFont="1" applyBorder="1" applyAlignment="1">
      <alignment/>
    </xf>
    <xf numFmtId="183" fontId="31" fillId="0" borderId="106" xfId="0" applyNumberFormat="1" applyFont="1" applyBorder="1" applyAlignment="1">
      <alignment horizontal="right"/>
    </xf>
    <xf numFmtId="182" fontId="31" fillId="0" borderId="108" xfId="0" applyNumberFormat="1" applyFont="1" applyFill="1" applyBorder="1" applyAlignment="1">
      <alignment/>
    </xf>
    <xf numFmtId="0" fontId="33" fillId="33" borderId="10" xfId="0" applyNumberFormat="1" applyFont="1" applyFill="1" applyBorder="1" applyAlignment="1">
      <alignment/>
    </xf>
    <xf numFmtId="0" fontId="0" fillId="33" borderId="11" xfId="0" applyNumberFormat="1" applyFill="1" applyBorder="1" applyAlignment="1">
      <alignment/>
    </xf>
    <xf numFmtId="0" fontId="33" fillId="43" borderId="0" xfId="0" applyFont="1" applyFill="1" applyAlignment="1">
      <alignment/>
    </xf>
    <xf numFmtId="0" fontId="31" fillId="43" borderId="0" xfId="0" applyFont="1" applyFill="1" applyAlignment="1">
      <alignment/>
    </xf>
    <xf numFmtId="0" fontId="4" fillId="0" borderId="22" xfId="0" applyNumberFormat="1" applyFont="1" applyBorder="1" applyAlignment="1">
      <alignment/>
    </xf>
    <xf numFmtId="0" fontId="4" fillId="0" borderId="10" xfId="0" applyNumberFormat="1" applyFont="1" applyBorder="1" applyAlignment="1">
      <alignment/>
    </xf>
    <xf numFmtId="0" fontId="0" fillId="0" borderId="101" xfId="0" applyBorder="1" applyAlignment="1">
      <alignment/>
    </xf>
    <xf numFmtId="0" fontId="0" fillId="0" borderId="68" xfId="0" applyBorder="1" applyAlignment="1">
      <alignment/>
    </xf>
    <xf numFmtId="0" fontId="0" fillId="0" borderId="31" xfId="0" applyBorder="1" applyAlignment="1">
      <alignment/>
    </xf>
    <xf numFmtId="0" fontId="14" fillId="0" borderId="14" xfId="0" applyFont="1" applyBorder="1" applyAlignment="1">
      <alignment horizontal="center"/>
    </xf>
    <xf numFmtId="0" fontId="22" fillId="0" borderId="14" xfId="0" applyFont="1" applyBorder="1" applyAlignment="1">
      <alignment horizontal="center"/>
    </xf>
    <xf numFmtId="0" fontId="0" fillId="0" borderId="30" xfId="0" applyBorder="1" applyAlignment="1">
      <alignment/>
    </xf>
    <xf numFmtId="0" fontId="22" fillId="0" borderId="0" xfId="0" applyFont="1" applyBorder="1" applyAlignment="1">
      <alignment horizontal="center"/>
    </xf>
    <xf numFmtId="0" fontId="14" fillId="0" borderId="0" xfId="0" applyFont="1" applyBorder="1" applyAlignment="1">
      <alignment horizontal="center"/>
    </xf>
    <xf numFmtId="0" fontId="47" fillId="0" borderId="121" xfId="0" applyFont="1" applyBorder="1" applyAlignment="1">
      <alignment horizontal="center"/>
    </xf>
    <xf numFmtId="0" fontId="15" fillId="0" borderId="31" xfId="0" applyFont="1" applyBorder="1" applyAlignment="1">
      <alignment/>
    </xf>
    <xf numFmtId="0" fontId="16" fillId="0" borderId="14" xfId="0" applyFont="1" applyBorder="1" applyAlignment="1">
      <alignment horizontal="center"/>
    </xf>
    <xf numFmtId="0" fontId="47" fillId="0" borderId="14" xfId="0" applyFont="1" applyBorder="1" applyAlignment="1">
      <alignment horizontal="center"/>
    </xf>
    <xf numFmtId="0" fontId="16" fillId="0" borderId="14" xfId="0" applyFont="1" applyBorder="1" applyAlignment="1">
      <alignment/>
    </xf>
    <xf numFmtId="0" fontId="15" fillId="0" borderId="14" xfId="0" applyFont="1" applyBorder="1" applyAlignment="1">
      <alignment/>
    </xf>
    <xf numFmtId="0" fontId="15" fillId="0" borderId="30" xfId="0" applyFont="1" applyBorder="1" applyAlignment="1">
      <alignment/>
    </xf>
    <xf numFmtId="0" fontId="15" fillId="0" borderId="0" xfId="0" applyFont="1" applyBorder="1" applyAlignment="1">
      <alignment horizontal="center"/>
    </xf>
    <xf numFmtId="0" fontId="47" fillId="0" borderId="0" xfId="0" applyFont="1" applyBorder="1" applyAlignment="1">
      <alignment horizontal="center"/>
    </xf>
    <xf numFmtId="0" fontId="15"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xf>
    <xf numFmtId="0" fontId="15" fillId="0" borderId="32" xfId="0" applyFont="1" applyBorder="1" applyAlignment="1">
      <alignment/>
    </xf>
    <xf numFmtId="0" fontId="15" fillId="0" borderId="28" xfId="0" applyFont="1" applyBorder="1" applyAlignment="1">
      <alignment horizontal="center"/>
    </xf>
    <xf numFmtId="0" fontId="47" fillId="0" borderId="28" xfId="0" applyFont="1" applyBorder="1" applyAlignment="1">
      <alignment horizontal="center"/>
    </xf>
    <xf numFmtId="0" fontId="15" fillId="0" borderId="28" xfId="0" applyFont="1" applyBorder="1" applyAlignment="1">
      <alignment/>
    </xf>
    <xf numFmtId="2" fontId="4" fillId="34" borderId="10" xfId="0" applyNumberFormat="1" applyFont="1" applyFill="1" applyBorder="1" applyAlignment="1">
      <alignment/>
    </xf>
    <xf numFmtId="0" fontId="7" fillId="33" borderId="10" xfId="0" applyNumberFormat="1" applyFont="1" applyFill="1" applyBorder="1" applyAlignment="1">
      <alignment/>
    </xf>
    <xf numFmtId="0" fontId="4" fillId="0" borderId="88" xfId="0" applyNumberFormat="1" applyFont="1" applyBorder="1" applyAlignment="1">
      <alignment horizontal="center"/>
    </xf>
    <xf numFmtId="0" fontId="0" fillId="0" borderId="124" xfId="0" applyBorder="1" applyAlignment="1">
      <alignment/>
    </xf>
    <xf numFmtId="0" fontId="42" fillId="0" borderId="62" xfId="0" applyFont="1" applyBorder="1" applyAlignment="1">
      <alignment horizontal="center" shrinkToFit="1"/>
    </xf>
    <xf numFmtId="0" fontId="18" fillId="0" borderId="31"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30" xfId="0" applyFont="1" applyBorder="1" applyAlignment="1">
      <alignment horizontal="center" vertical="center"/>
    </xf>
    <xf numFmtId="0" fontId="18" fillId="0" borderId="0" xfId="0" applyFont="1" applyBorder="1" applyAlignment="1">
      <alignment horizontal="center" vertical="center"/>
    </xf>
    <xf numFmtId="0" fontId="18" fillId="0" borderId="68" xfId="0" applyFont="1" applyBorder="1" applyAlignment="1">
      <alignment horizontal="center" vertical="center"/>
    </xf>
    <xf numFmtId="0" fontId="18" fillId="0" borderId="32" xfId="0" applyFont="1" applyBorder="1" applyAlignment="1">
      <alignment horizontal="center" vertical="center"/>
    </xf>
    <xf numFmtId="0" fontId="18" fillId="0" borderId="28" xfId="0" applyFont="1" applyBorder="1" applyAlignment="1">
      <alignment horizontal="center" vertical="center"/>
    </xf>
    <xf numFmtId="0" fontId="18" fillId="0" borderId="83" xfId="0" applyFont="1" applyBorder="1" applyAlignment="1">
      <alignment horizontal="center" vertical="center"/>
    </xf>
    <xf numFmtId="0" fontId="8" fillId="0" borderId="17" xfId="0" applyFont="1" applyFill="1" applyBorder="1" applyAlignment="1">
      <alignment horizontal="center"/>
    </xf>
    <xf numFmtId="0" fontId="8" fillId="0" borderId="15" xfId="0" applyFont="1" applyFill="1" applyBorder="1" applyAlignment="1">
      <alignment horizontal="center"/>
    </xf>
    <xf numFmtId="0" fontId="8" fillId="0" borderId="125" xfId="0" applyFont="1" applyFill="1" applyBorder="1" applyAlignment="1">
      <alignment horizontal="center"/>
    </xf>
    <xf numFmtId="0" fontId="8" fillId="0" borderId="126" xfId="0" applyFont="1" applyFill="1" applyBorder="1" applyAlignment="1">
      <alignment horizontal="center"/>
    </xf>
    <xf numFmtId="0" fontId="8" fillId="0" borderId="127" xfId="0" applyFont="1" applyFill="1" applyBorder="1" applyAlignment="1">
      <alignment horizontal="center"/>
    </xf>
    <xf numFmtId="0" fontId="8" fillId="0" borderId="128" xfId="0" applyFont="1" applyFill="1" applyBorder="1" applyAlignment="1">
      <alignment horizontal="center"/>
    </xf>
    <xf numFmtId="0" fontId="17" fillId="0" borderId="17" xfId="0" applyFont="1" applyFill="1" applyBorder="1" applyAlignment="1">
      <alignment horizontal="center"/>
    </xf>
    <xf numFmtId="0" fontId="17" fillId="0" borderId="15" xfId="0" applyFont="1" applyFill="1" applyBorder="1" applyAlignment="1">
      <alignment horizontal="center"/>
    </xf>
    <xf numFmtId="0" fontId="17" fillId="0" borderId="67" xfId="0" applyFont="1" applyFill="1" applyBorder="1" applyAlignment="1">
      <alignment horizontal="center"/>
    </xf>
    <xf numFmtId="0" fontId="17" fillId="0" borderId="126" xfId="0" applyFont="1" applyFill="1" applyBorder="1" applyAlignment="1">
      <alignment horizontal="center"/>
    </xf>
    <xf numFmtId="0" fontId="17" fillId="0" borderId="127" xfId="0" applyFont="1" applyFill="1" applyBorder="1" applyAlignment="1">
      <alignment horizontal="center"/>
    </xf>
    <xf numFmtId="0" fontId="17" fillId="0" borderId="129" xfId="0" applyFont="1" applyFill="1" applyBorder="1" applyAlignment="1">
      <alignment horizontal="center"/>
    </xf>
    <xf numFmtId="0" fontId="8" fillId="0" borderId="13" xfId="0" applyFont="1" applyFill="1" applyBorder="1" applyAlignment="1">
      <alignment horizontal="center"/>
    </xf>
    <xf numFmtId="0" fontId="8" fillId="0" borderId="32" xfId="0" applyFont="1" applyFill="1" applyBorder="1" applyAlignment="1">
      <alignment horizontal="center"/>
    </xf>
    <xf numFmtId="0" fontId="8" fillId="0" borderId="130" xfId="0" applyFont="1" applyFill="1" applyBorder="1" applyAlignment="1">
      <alignment horizontal="center"/>
    </xf>
    <xf numFmtId="0" fontId="8" fillId="0" borderId="131" xfId="0" applyFont="1" applyFill="1" applyBorder="1" applyAlignment="1">
      <alignment horizontal="center"/>
    </xf>
    <xf numFmtId="0" fontId="8" fillId="0" borderId="28" xfId="0" applyFont="1" applyFill="1" applyBorder="1" applyAlignment="1">
      <alignment horizontal="center"/>
    </xf>
    <xf numFmtId="0" fontId="48" fillId="0" borderId="17" xfId="0" applyFont="1" applyFill="1" applyBorder="1" applyAlignment="1">
      <alignment horizontal="center"/>
    </xf>
    <xf numFmtId="0" fontId="48" fillId="0" borderId="131" xfId="0" applyFont="1" applyFill="1" applyBorder="1" applyAlignment="1">
      <alignment horizontal="center"/>
    </xf>
    <xf numFmtId="0" fontId="8" fillId="0" borderId="33" xfId="0" applyFont="1" applyFill="1" applyBorder="1" applyAlignment="1">
      <alignment horizontal="center"/>
    </xf>
    <xf numFmtId="0" fontId="8" fillId="0" borderId="34" xfId="0" applyFont="1" applyFill="1" applyBorder="1" applyAlignment="1">
      <alignment horizontal="center"/>
    </xf>
    <xf numFmtId="0" fontId="8" fillId="0" borderId="132" xfId="0" applyFont="1" applyFill="1" applyBorder="1" applyAlignment="1">
      <alignment horizontal="center"/>
    </xf>
    <xf numFmtId="0" fontId="8" fillId="0" borderId="133" xfId="0" applyFont="1" applyFill="1" applyBorder="1" applyAlignment="1">
      <alignment horizontal="center"/>
    </xf>
    <xf numFmtId="0" fontId="8" fillId="0" borderId="134" xfId="0" applyFont="1" applyFill="1" applyBorder="1" applyAlignment="1">
      <alignment horizontal="center"/>
    </xf>
    <xf numFmtId="0" fontId="8" fillId="0" borderId="67" xfId="0" applyFont="1" applyFill="1" applyBorder="1" applyAlignment="1">
      <alignment horizontal="center"/>
    </xf>
    <xf numFmtId="0" fontId="8" fillId="0" borderId="129" xfId="0" applyFont="1" applyFill="1" applyBorder="1" applyAlignment="1">
      <alignment horizontal="center"/>
    </xf>
    <xf numFmtId="0" fontId="17" fillId="0" borderId="125" xfId="0" applyFont="1" applyFill="1" applyBorder="1" applyAlignment="1">
      <alignment horizontal="center"/>
    </xf>
    <xf numFmtId="0" fontId="17" fillId="0" borderId="128" xfId="0" applyFont="1" applyFill="1" applyBorder="1" applyAlignment="1">
      <alignment horizontal="center"/>
    </xf>
    <xf numFmtId="0" fontId="50" fillId="0" borderId="17" xfId="0" applyFont="1" applyFill="1" applyBorder="1" applyAlignment="1">
      <alignment horizontal="center"/>
    </xf>
    <xf numFmtId="0" fontId="50" fillId="0" borderId="131" xfId="0" applyFont="1" applyFill="1" applyBorder="1" applyAlignment="1">
      <alignment horizontal="center"/>
    </xf>
    <xf numFmtId="0" fontId="8" fillId="0" borderId="135" xfId="0" applyFont="1" applyFill="1" applyBorder="1" applyAlignment="1">
      <alignment horizontal="center"/>
    </xf>
    <xf numFmtId="0" fontId="48" fillId="0" borderId="136" xfId="0" applyFont="1" applyFill="1" applyBorder="1" applyAlignment="1">
      <alignment horizontal="center" vertical="center" shrinkToFit="1"/>
    </xf>
    <xf numFmtId="0" fontId="49" fillId="0" borderId="137" xfId="0" applyFont="1" applyFill="1" applyBorder="1" applyAlignment="1">
      <alignment horizontal="center" vertical="center" shrinkToFit="1"/>
    </xf>
    <xf numFmtId="0" fontId="49" fillId="0" borderId="138" xfId="0" applyFont="1" applyFill="1" applyBorder="1" applyAlignment="1">
      <alignment horizontal="center" vertical="center" shrinkToFit="1"/>
    </xf>
    <xf numFmtId="0" fontId="49" fillId="0" borderId="30"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68" xfId="0" applyFont="1" applyFill="1" applyBorder="1" applyAlignment="1">
      <alignment horizontal="center" vertical="center" shrinkToFit="1"/>
    </xf>
    <xf numFmtId="0" fontId="49" fillId="0" borderId="32" xfId="0" applyFont="1" applyFill="1" applyBorder="1" applyAlignment="1">
      <alignment horizontal="center" vertical="center" shrinkToFit="1"/>
    </xf>
    <xf numFmtId="0" fontId="49" fillId="0" borderId="28" xfId="0" applyFont="1" applyFill="1" applyBorder="1" applyAlignment="1">
      <alignment horizontal="center" vertical="center" shrinkToFit="1"/>
    </xf>
    <xf numFmtId="0" fontId="49" fillId="0" borderId="83" xfId="0" applyFont="1" applyFill="1" applyBorder="1" applyAlignment="1">
      <alignment horizontal="center" vertical="center" shrinkToFit="1"/>
    </xf>
    <xf numFmtId="0" fontId="8" fillId="0" borderId="139" xfId="0" applyFont="1" applyFill="1" applyBorder="1" applyAlignment="1">
      <alignment horizontal="center"/>
    </xf>
    <xf numFmtId="0" fontId="8" fillId="0" borderId="140" xfId="0" applyFont="1" applyFill="1" applyBorder="1" applyAlignment="1">
      <alignment horizontal="center"/>
    </xf>
    <xf numFmtId="0" fontId="21" fillId="0" borderId="4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141" xfId="0" applyFont="1" applyFill="1" applyBorder="1" applyAlignment="1">
      <alignment horizontal="center" vertical="center"/>
    </xf>
    <xf numFmtId="0" fontId="22" fillId="0" borderId="127" xfId="0" applyFont="1" applyFill="1" applyBorder="1" applyAlignment="1">
      <alignment horizontal="center" vertical="center"/>
    </xf>
    <xf numFmtId="0" fontId="22" fillId="0" borderId="142" xfId="0" applyFont="1" applyFill="1" applyBorder="1" applyAlignment="1">
      <alignment horizontal="center" vertical="center"/>
    </xf>
    <xf numFmtId="0" fontId="6" fillId="0" borderId="49" xfId="0" applyFont="1"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horizontal="center" vertical="center"/>
    </xf>
    <xf numFmtId="0" fontId="0" fillId="0" borderId="141" xfId="0" applyFill="1" applyBorder="1" applyAlignment="1">
      <alignment horizontal="center" vertical="center"/>
    </xf>
    <xf numFmtId="0" fontId="0" fillId="0" borderId="127" xfId="0" applyFill="1" applyBorder="1" applyAlignment="1">
      <alignment horizontal="center" vertical="center"/>
    </xf>
    <xf numFmtId="0" fontId="0" fillId="0" borderId="129" xfId="0" applyFill="1" applyBorder="1" applyAlignment="1">
      <alignment horizontal="center" vertical="center"/>
    </xf>
    <xf numFmtId="0" fontId="23" fillId="0" borderId="66" xfId="0" applyFont="1" applyFill="1" applyBorder="1" applyAlignment="1">
      <alignment horizontal="center" vertical="center" shrinkToFit="1"/>
    </xf>
    <xf numFmtId="0" fontId="22" fillId="0" borderId="15" xfId="0" applyFont="1" applyFill="1" applyBorder="1" applyAlignment="1">
      <alignment horizontal="center" vertical="center" shrinkToFit="1"/>
    </xf>
    <xf numFmtId="0" fontId="22" fillId="0" borderId="143" xfId="0" applyFont="1" applyFill="1" applyBorder="1" applyAlignment="1">
      <alignment horizontal="center" vertical="center" shrinkToFit="1"/>
    </xf>
    <xf numFmtId="0" fontId="22" fillId="0" borderId="88"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101" xfId="0" applyFont="1" applyFill="1" applyBorder="1" applyAlignment="1">
      <alignment horizontal="center" vertical="center" shrinkToFit="1"/>
    </xf>
    <xf numFmtId="0" fontId="48" fillId="0" borderId="144" xfId="0" applyFont="1" applyFill="1" applyBorder="1" applyAlignment="1">
      <alignment horizontal="center" vertical="center"/>
    </xf>
    <xf numFmtId="0" fontId="49" fillId="0" borderId="91" xfId="0" applyFont="1" applyFill="1" applyBorder="1" applyAlignment="1">
      <alignment horizontal="center" vertical="center"/>
    </xf>
    <xf numFmtId="0" fontId="49" fillId="0" borderId="79" xfId="0" applyFont="1" applyFill="1" applyBorder="1" applyAlignment="1">
      <alignment horizontal="center" vertical="center"/>
    </xf>
    <xf numFmtId="0" fontId="49" fillId="0" borderId="3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145" xfId="0" applyFont="1" applyFill="1" applyBorder="1" applyAlignment="1">
      <alignment horizontal="center" vertical="center"/>
    </xf>
    <xf numFmtId="0" fontId="49" fillId="0" borderId="146" xfId="0" applyFont="1" applyFill="1" applyBorder="1" applyAlignment="1">
      <alignment horizontal="center" vertical="center"/>
    </xf>
    <xf numFmtId="0" fontId="49" fillId="0" borderId="147" xfId="0" applyFont="1" applyFill="1" applyBorder="1" applyAlignment="1">
      <alignment horizontal="center" vertical="center"/>
    </xf>
    <xf numFmtId="0" fontId="8" fillId="0" borderId="40" xfId="0" applyFont="1" applyFill="1" applyBorder="1" applyAlignment="1">
      <alignment horizontal="center"/>
    </xf>
    <xf numFmtId="0" fontId="8" fillId="0" borderId="39" xfId="0" applyFont="1" applyFill="1" applyBorder="1" applyAlignment="1">
      <alignment horizontal="center"/>
    </xf>
    <xf numFmtId="0" fontId="8" fillId="0" borderId="148" xfId="0" applyFont="1" applyFill="1" applyBorder="1" applyAlignment="1">
      <alignment horizontal="center"/>
    </xf>
    <xf numFmtId="0" fontId="17" fillId="0" borderId="40" xfId="0" applyFont="1" applyFill="1" applyBorder="1" applyAlignment="1">
      <alignment horizontal="center"/>
    </xf>
    <xf numFmtId="0" fontId="17" fillId="0" borderId="39" xfId="0" applyFont="1" applyFill="1" applyBorder="1" applyAlignment="1">
      <alignment horizontal="center"/>
    </xf>
    <xf numFmtId="0" fontId="17" fillId="0" borderId="148" xfId="0" applyFont="1" applyFill="1" applyBorder="1" applyAlignment="1">
      <alignment horizontal="center"/>
    </xf>
    <xf numFmtId="0" fontId="17" fillId="0" borderId="13" xfId="0" applyFont="1" applyFill="1" applyBorder="1" applyAlignment="1">
      <alignment horizontal="center"/>
    </xf>
    <xf numFmtId="0" fontId="17" fillId="0" borderId="32" xfId="0" applyFont="1" applyFill="1" applyBorder="1" applyAlignment="1">
      <alignment horizontal="center"/>
    </xf>
    <xf numFmtId="0" fontId="17" fillId="0" borderId="130" xfId="0" applyFont="1" applyFill="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0" fontId="8" fillId="0" borderId="125" xfId="0" applyFont="1" applyBorder="1" applyAlignment="1">
      <alignment horizontal="center"/>
    </xf>
    <xf numFmtId="0" fontId="8" fillId="0" borderId="126" xfId="0" applyFont="1" applyBorder="1" applyAlignment="1">
      <alignment horizontal="center"/>
    </xf>
    <xf numFmtId="0" fontId="8" fillId="0" borderId="127" xfId="0" applyFont="1" applyBorder="1" applyAlignment="1">
      <alignment horizontal="center"/>
    </xf>
    <xf numFmtId="0" fontId="8" fillId="0" borderId="128" xfId="0" applyFont="1" applyBorder="1" applyAlignment="1">
      <alignment horizontal="center"/>
    </xf>
    <xf numFmtId="0" fontId="17" fillId="0" borderId="17" xfId="0" applyFont="1" applyBorder="1" applyAlignment="1">
      <alignment horizontal="center"/>
    </xf>
    <xf numFmtId="0" fontId="17" fillId="0" borderId="15" xfId="0" applyFont="1" applyBorder="1" applyAlignment="1">
      <alignment horizontal="center"/>
    </xf>
    <xf numFmtId="0" fontId="17" fillId="0" borderId="67" xfId="0" applyFont="1" applyBorder="1" applyAlignment="1">
      <alignment horizontal="center"/>
    </xf>
    <xf numFmtId="0" fontId="17" fillId="0" borderId="126" xfId="0" applyFont="1" applyBorder="1" applyAlignment="1">
      <alignment horizontal="center"/>
    </xf>
    <xf numFmtId="0" fontId="17" fillId="0" borderId="127" xfId="0" applyFont="1" applyBorder="1" applyAlignment="1">
      <alignment horizontal="center"/>
    </xf>
    <xf numFmtId="0" fontId="17" fillId="0" borderId="129" xfId="0" applyFont="1" applyBorder="1" applyAlignment="1">
      <alignment horizontal="center"/>
    </xf>
    <xf numFmtId="0" fontId="8" fillId="0" borderId="132" xfId="0" applyFont="1" applyBorder="1" applyAlignment="1">
      <alignment horizontal="center"/>
    </xf>
    <xf numFmtId="0" fontId="8" fillId="0" borderId="133" xfId="0" applyFont="1" applyBorder="1" applyAlignment="1">
      <alignment horizontal="center"/>
    </xf>
    <xf numFmtId="0" fontId="8" fillId="0" borderId="134" xfId="0" applyFont="1" applyBorder="1" applyAlignment="1">
      <alignment horizontal="center"/>
    </xf>
    <xf numFmtId="0" fontId="8" fillId="0" borderId="67" xfId="0" applyFont="1" applyBorder="1" applyAlignment="1">
      <alignment horizontal="center"/>
    </xf>
    <xf numFmtId="0" fontId="8" fillId="0" borderId="129" xfId="0" applyFont="1" applyBorder="1" applyAlignment="1">
      <alignment horizontal="center"/>
    </xf>
    <xf numFmtId="0" fontId="48" fillId="0" borderId="136" xfId="0" applyFont="1" applyFill="1" applyBorder="1" applyAlignment="1">
      <alignment horizontal="center" vertical="center"/>
    </xf>
    <xf numFmtId="0" fontId="49" fillId="0" borderId="137" xfId="0" applyFont="1" applyFill="1" applyBorder="1" applyAlignment="1">
      <alignment horizontal="center" vertical="center"/>
    </xf>
    <xf numFmtId="0" fontId="49" fillId="0" borderId="138" xfId="0" applyFont="1" applyFill="1" applyBorder="1" applyAlignment="1">
      <alignment horizontal="center" vertical="center"/>
    </xf>
    <xf numFmtId="0" fontId="49" fillId="0" borderId="32"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83" xfId="0" applyFont="1" applyFill="1" applyBorder="1" applyAlignment="1">
      <alignment horizontal="center" vertical="center"/>
    </xf>
    <xf numFmtId="0" fontId="24" fillId="0" borderId="139" xfId="0" applyFont="1" applyFill="1" applyBorder="1" applyAlignment="1">
      <alignment horizontal="center"/>
    </xf>
    <xf numFmtId="0" fontId="24" fillId="0" borderId="140" xfId="0" applyFont="1" applyFill="1" applyBorder="1" applyAlignment="1">
      <alignment horizontal="center"/>
    </xf>
    <xf numFmtId="0" fontId="24" fillId="0" borderId="13" xfId="0" applyFont="1" applyFill="1" applyBorder="1" applyAlignment="1">
      <alignment horizontal="center"/>
    </xf>
    <xf numFmtId="0" fontId="24" fillId="0" borderId="67" xfId="0" applyFont="1" applyFill="1" applyBorder="1" applyAlignment="1">
      <alignment horizontal="center"/>
    </xf>
    <xf numFmtId="0" fontId="24" fillId="0" borderId="135" xfId="0" applyFont="1" applyFill="1" applyBorder="1" applyAlignment="1">
      <alignment horizontal="center"/>
    </xf>
    <xf numFmtId="0" fontId="24" fillId="0" borderId="129" xfId="0" applyFont="1" applyFill="1" applyBorder="1" applyAlignment="1">
      <alignment horizontal="center"/>
    </xf>
    <xf numFmtId="0" fontId="24" fillId="0" borderId="33" xfId="0" applyFont="1" applyFill="1" applyBorder="1" applyAlignment="1">
      <alignment horizontal="center"/>
    </xf>
    <xf numFmtId="0" fontId="24" fillId="0" borderId="34" xfId="0" applyFont="1" applyFill="1" applyBorder="1" applyAlignment="1">
      <alignment horizontal="center"/>
    </xf>
    <xf numFmtId="0" fontId="24" fillId="0" borderId="125" xfId="0" applyFont="1" applyFill="1" applyBorder="1" applyAlignment="1">
      <alignment horizontal="center"/>
    </xf>
    <xf numFmtId="0" fontId="24" fillId="0" borderId="32" xfId="0" applyFont="1" applyFill="1" applyBorder="1" applyAlignment="1">
      <alignment horizontal="center"/>
    </xf>
    <xf numFmtId="0" fontId="24" fillId="0" borderId="130" xfId="0" applyFont="1" applyFill="1" applyBorder="1" applyAlignment="1">
      <alignment horizontal="center"/>
    </xf>
    <xf numFmtId="0" fontId="24" fillId="0" borderId="17" xfId="0" applyFont="1" applyFill="1" applyBorder="1" applyAlignment="1">
      <alignment horizontal="center"/>
    </xf>
    <xf numFmtId="0" fontId="24" fillId="0" borderId="15" xfId="0" applyFont="1" applyFill="1" applyBorder="1" applyAlignment="1">
      <alignment horizontal="center"/>
    </xf>
    <xf numFmtId="0" fontId="24" fillId="0" borderId="131" xfId="0" applyFont="1" applyFill="1" applyBorder="1" applyAlignment="1">
      <alignment horizontal="center"/>
    </xf>
    <xf numFmtId="0" fontId="24" fillId="0" borderId="28" xfId="0" applyFont="1" applyFill="1" applyBorder="1" applyAlignment="1">
      <alignment horizontal="center"/>
    </xf>
    <xf numFmtId="0" fontId="51" fillId="0" borderId="17" xfId="0" applyFont="1" applyFill="1" applyBorder="1" applyAlignment="1">
      <alignment horizontal="center"/>
    </xf>
    <xf numFmtId="0" fontId="51" fillId="0" borderId="131" xfId="0" applyFont="1" applyFill="1" applyBorder="1" applyAlignment="1">
      <alignment horizontal="center"/>
    </xf>
    <xf numFmtId="0" fontId="21" fillId="0" borderId="14" xfId="0" applyFont="1" applyFill="1" applyBorder="1" applyAlignment="1">
      <alignment horizontal="center" vertical="center"/>
    </xf>
    <xf numFmtId="0" fontId="21" fillId="0" borderId="48" xfId="0" applyFont="1" applyFill="1" applyBorder="1" applyAlignment="1">
      <alignment horizontal="center" vertical="center"/>
    </xf>
    <xf numFmtId="0" fontId="21" fillId="0" borderId="141" xfId="0" applyFont="1" applyFill="1" applyBorder="1" applyAlignment="1">
      <alignment horizontal="center" vertical="center"/>
    </xf>
    <xf numFmtId="0" fontId="21" fillId="0" borderId="127" xfId="0" applyFont="1" applyFill="1" applyBorder="1" applyAlignment="1">
      <alignment horizontal="center" vertical="center"/>
    </xf>
    <xf numFmtId="0" fontId="21" fillId="0" borderId="142" xfId="0" applyFont="1" applyFill="1" applyBorder="1" applyAlignment="1">
      <alignment horizontal="center" vertical="center"/>
    </xf>
    <xf numFmtId="0" fontId="24" fillId="0" borderId="40" xfId="0" applyFont="1" applyFill="1" applyBorder="1" applyAlignment="1">
      <alignment horizontal="center"/>
    </xf>
    <xf numFmtId="0" fontId="24" fillId="0" borderId="39" xfId="0" applyFont="1" applyFill="1" applyBorder="1" applyAlignment="1">
      <alignment horizontal="center"/>
    </xf>
    <xf numFmtId="0" fontId="24" fillId="0" borderId="148" xfId="0" applyFont="1" applyFill="1" applyBorder="1" applyAlignment="1">
      <alignment horizontal="center"/>
    </xf>
    <xf numFmtId="0" fontId="25" fillId="0" borderId="66" xfId="0" applyFont="1" applyFill="1" applyBorder="1" applyAlignment="1">
      <alignment horizontal="center" vertical="center" shrinkToFit="1"/>
    </xf>
    <xf numFmtId="0" fontId="25" fillId="0" borderId="15" xfId="0" applyFont="1" applyFill="1" applyBorder="1" applyAlignment="1">
      <alignment horizontal="center" vertical="center" shrinkToFit="1"/>
    </xf>
    <xf numFmtId="0" fontId="25" fillId="0" borderId="143" xfId="0" applyFont="1" applyFill="1" applyBorder="1" applyAlignment="1">
      <alignment horizontal="center" vertical="center" shrinkToFit="1"/>
    </xf>
    <xf numFmtId="0" fontId="25" fillId="0" borderId="88"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101" xfId="0" applyFont="1" applyFill="1" applyBorder="1" applyAlignment="1">
      <alignment horizontal="center" vertical="center" shrinkToFit="1"/>
    </xf>
    <xf numFmtId="0" fontId="24" fillId="0" borderId="132" xfId="0" applyFont="1" applyBorder="1" applyAlignment="1">
      <alignment horizontal="center"/>
    </xf>
    <xf numFmtId="0" fontId="24" fillId="0" borderId="133" xfId="0" applyFont="1" applyBorder="1" applyAlignment="1">
      <alignment horizontal="center"/>
    </xf>
    <xf numFmtId="0" fontId="24" fillId="0" borderId="134" xfId="0" applyFont="1" applyBorder="1" applyAlignment="1">
      <alignment horizontal="center"/>
    </xf>
    <xf numFmtId="0" fontId="24" fillId="0" borderId="126" xfId="0" applyFont="1" applyFill="1" applyBorder="1" applyAlignment="1">
      <alignment horizontal="center"/>
    </xf>
    <xf numFmtId="0" fontId="24" fillId="0" borderId="127" xfId="0" applyFont="1" applyFill="1" applyBorder="1" applyAlignment="1">
      <alignment horizontal="center"/>
    </xf>
    <xf numFmtId="0" fontId="24" fillId="0" borderId="128" xfId="0" applyFont="1" applyFill="1" applyBorder="1" applyAlignment="1">
      <alignment horizontal="center"/>
    </xf>
    <xf numFmtId="0" fontId="0" fillId="0" borderId="34" xfId="0" applyBorder="1" applyAlignment="1">
      <alignment horizontal="center"/>
    </xf>
    <xf numFmtId="0" fontId="48" fillId="0" borderId="91" xfId="0" applyFont="1" applyFill="1" applyBorder="1" applyAlignment="1">
      <alignment horizontal="center" vertical="center"/>
    </xf>
    <xf numFmtId="0" fontId="48" fillId="0" borderId="79"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0" xfId="0" applyFont="1" applyFill="1" applyBorder="1" applyAlignment="1">
      <alignment horizontal="center" vertical="center"/>
    </xf>
    <xf numFmtId="0" fontId="48" fillId="0" borderId="68" xfId="0" applyFont="1" applyFill="1" applyBorder="1" applyAlignment="1">
      <alignment horizontal="center" vertical="center"/>
    </xf>
    <xf numFmtId="0" fontId="48" fillId="0" borderId="145" xfId="0" applyFont="1" applyFill="1" applyBorder="1" applyAlignment="1">
      <alignment horizontal="center" vertical="center"/>
    </xf>
    <xf numFmtId="0" fontId="48" fillId="0" borderId="146" xfId="0" applyFont="1" applyFill="1" applyBorder="1" applyAlignment="1">
      <alignment horizontal="center" vertical="center"/>
    </xf>
    <xf numFmtId="0" fontId="48" fillId="0" borderId="147" xfId="0" applyFont="1" applyFill="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25" xfId="0" applyFont="1" applyBorder="1" applyAlignment="1">
      <alignment horizontal="center"/>
    </xf>
    <xf numFmtId="0" fontId="24" fillId="0" borderId="126" xfId="0" applyFont="1" applyBorder="1" applyAlignment="1">
      <alignment horizontal="center"/>
    </xf>
    <xf numFmtId="0" fontId="24" fillId="0" borderId="127" xfId="0" applyFont="1" applyBorder="1" applyAlignment="1">
      <alignment horizontal="center"/>
    </xf>
    <xf numFmtId="0" fontId="24" fillId="0" borderId="128" xfId="0" applyFont="1" applyBorder="1" applyAlignment="1">
      <alignment horizontal="center"/>
    </xf>
  </cellXfs>
  <cellStyles count="4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Hyperlink" xfId="42"/>
    <cellStyle name="メモ" xfId="43"/>
    <cellStyle name="リンク セル" xfId="44"/>
    <cellStyle name="悪い" xfId="45"/>
    <cellStyle name="計算" xfId="46"/>
    <cellStyle name="警告文" xfId="47"/>
    <cellStyle name="見出し 1" xfId="48"/>
    <cellStyle name="見出し 2" xfId="49"/>
    <cellStyle name="見出し 3" xfId="50"/>
    <cellStyle name="見出し 4" xfId="51"/>
    <cellStyle name="集計" xfId="52"/>
    <cellStyle name="出力" xfId="53"/>
    <cellStyle name="説明文" xfId="54"/>
    <cellStyle name="入力" xfId="55"/>
    <cellStyle name="Followed Hyperlink" xfId="56"/>
    <cellStyle name="良い"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1"/>
  </sheetPr>
  <dimension ref="A1:M42"/>
  <sheetViews>
    <sheetView tabSelected="1" zoomScalePageLayoutView="0" workbookViewId="0" topLeftCell="A1">
      <selection activeCell="A1" sqref="A1"/>
    </sheetView>
  </sheetViews>
  <sheetFormatPr defaultColWidth="8.88671875" defaultRowHeight="15"/>
  <sheetData>
    <row r="1" ht="22.5" customHeight="1">
      <c r="B1" s="321" t="s">
        <v>329</v>
      </c>
    </row>
    <row r="2" spans="1:6" ht="18.75">
      <c r="A2" s="307" t="s">
        <v>322</v>
      </c>
      <c r="B2" s="308"/>
      <c r="C2" s="308"/>
      <c r="D2" s="308"/>
      <c r="E2" s="308"/>
      <c r="F2" s="245" t="s">
        <v>327</v>
      </c>
    </row>
    <row r="3" ht="15">
      <c r="A3" s="39"/>
    </row>
    <row r="4" ht="15">
      <c r="B4" s="244" t="s">
        <v>160</v>
      </c>
    </row>
    <row r="5" ht="15">
      <c r="B5" s="245" t="s">
        <v>349</v>
      </c>
    </row>
    <row r="6" ht="15">
      <c r="B6" s="245" t="s">
        <v>350</v>
      </c>
    </row>
    <row r="8" spans="2:9" ht="15">
      <c r="B8" s="244" t="s">
        <v>161</v>
      </c>
      <c r="D8" s="318" t="s">
        <v>364</v>
      </c>
      <c r="E8" s="319"/>
      <c r="F8" s="319"/>
      <c r="G8" s="319"/>
      <c r="H8" s="319"/>
      <c r="I8" s="319"/>
    </row>
    <row r="9" ht="15">
      <c r="B9" s="245" t="s">
        <v>368</v>
      </c>
    </row>
    <row r="10" ht="15">
      <c r="B10" s="245" t="s">
        <v>275</v>
      </c>
    </row>
    <row r="11" spans="2:9" ht="15">
      <c r="B11" s="309" t="s">
        <v>323</v>
      </c>
      <c r="C11" s="310"/>
      <c r="D11" s="310"/>
      <c r="E11" s="310"/>
      <c r="F11" s="310"/>
      <c r="G11" s="310"/>
      <c r="I11" s="39" t="s">
        <v>324</v>
      </c>
    </row>
    <row r="12" ht="15">
      <c r="B12" s="245" t="s">
        <v>401</v>
      </c>
    </row>
    <row r="13" spans="2:8" ht="15">
      <c r="B13" s="357" t="s">
        <v>328</v>
      </c>
      <c r="C13" s="362"/>
      <c r="D13" s="362"/>
      <c r="E13" s="362"/>
      <c r="F13" s="362"/>
      <c r="G13" s="362"/>
      <c r="H13" s="362"/>
    </row>
    <row r="14" spans="1:8" ht="15">
      <c r="A14" s="298"/>
      <c r="B14" s="363" t="s">
        <v>360</v>
      </c>
      <c r="C14" s="298"/>
      <c r="D14" s="298"/>
      <c r="E14" s="298"/>
      <c r="F14" s="298"/>
      <c r="G14" s="298"/>
      <c r="H14" s="298"/>
    </row>
    <row r="15" spans="1:8" ht="15">
      <c r="A15" s="298"/>
      <c r="B15" s="298"/>
      <c r="C15" s="298"/>
      <c r="D15" s="298"/>
      <c r="E15" s="298"/>
      <c r="F15" s="298"/>
      <c r="G15" s="298"/>
      <c r="H15" s="298"/>
    </row>
    <row r="16" spans="2:8" ht="15">
      <c r="B16" s="245" t="s">
        <v>325</v>
      </c>
      <c r="G16" s="40"/>
      <c r="H16" s="40"/>
    </row>
    <row r="17" spans="2:11" s="231" customFormat="1" ht="14.25">
      <c r="B17" s="403" t="s">
        <v>392</v>
      </c>
      <c r="C17" s="404"/>
      <c r="D17" s="404"/>
      <c r="E17" s="404"/>
      <c r="F17" s="404"/>
      <c r="G17" s="404"/>
      <c r="H17" s="404"/>
      <c r="I17" s="242"/>
      <c r="J17" s="242"/>
      <c r="K17" s="242"/>
    </row>
    <row r="18" spans="2:9" ht="15.75">
      <c r="B18" s="39" t="s">
        <v>359</v>
      </c>
      <c r="F18" s="40"/>
      <c r="G18" s="311"/>
      <c r="H18" s="312"/>
      <c r="I18" s="312"/>
    </row>
    <row r="19" spans="2:12" ht="15.75">
      <c r="B19" s="364" t="s">
        <v>363</v>
      </c>
      <c r="C19" s="313"/>
      <c r="D19" s="313"/>
      <c r="E19" s="313"/>
      <c r="F19" s="313"/>
      <c r="G19" s="314"/>
      <c r="H19" s="314"/>
      <c r="I19" s="313"/>
      <c r="J19" s="313"/>
      <c r="K19" s="320"/>
      <c r="L19" s="313"/>
    </row>
    <row r="20" spans="2:12" ht="15.75">
      <c r="B20" s="358" t="s">
        <v>358</v>
      </c>
      <c r="C20" s="359"/>
      <c r="D20" s="359"/>
      <c r="E20" s="359"/>
      <c r="F20" s="359"/>
      <c r="G20" s="360"/>
      <c r="H20" s="360"/>
      <c r="I20" s="359"/>
      <c r="J20" s="359"/>
      <c r="K20" s="361"/>
      <c r="L20" s="359"/>
    </row>
    <row r="21" spans="2:11" ht="15.75">
      <c r="B21" s="39"/>
      <c r="G21" s="316"/>
      <c r="H21" s="316"/>
      <c r="I21" s="317"/>
      <c r="K21" s="315"/>
    </row>
    <row r="22" ht="15">
      <c r="A22" s="246" t="s">
        <v>164</v>
      </c>
    </row>
    <row r="23" spans="2:11" ht="15.75">
      <c r="B23" s="309" t="s">
        <v>326</v>
      </c>
      <c r="C23" s="310"/>
      <c r="D23" s="310"/>
      <c r="E23" s="310"/>
      <c r="F23" s="310"/>
      <c r="G23" s="312"/>
      <c r="H23" s="312"/>
      <c r="I23" s="317"/>
      <c r="K23" s="315"/>
    </row>
    <row r="24" ht="15">
      <c r="B24" s="245" t="s">
        <v>351</v>
      </c>
    </row>
    <row r="25" ht="15">
      <c r="B25" s="39" t="s">
        <v>162</v>
      </c>
    </row>
    <row r="26" spans="2:10" ht="15.75">
      <c r="B26" s="318" t="s">
        <v>353</v>
      </c>
      <c r="C26" s="319"/>
      <c r="D26" s="319"/>
      <c r="E26" s="319"/>
      <c r="F26" s="319"/>
      <c r="G26" s="319"/>
      <c r="H26" s="319"/>
      <c r="I26" s="342"/>
      <c r="J26" s="319"/>
    </row>
    <row r="28" ht="15">
      <c r="B28" s="245" t="s">
        <v>262</v>
      </c>
    </row>
    <row r="29" ht="15">
      <c r="B29" s="245" t="s">
        <v>374</v>
      </c>
    </row>
    <row r="30" ht="15">
      <c r="B30" s="245" t="s">
        <v>163</v>
      </c>
    </row>
    <row r="31" ht="15">
      <c r="B31" s="245" t="s">
        <v>354</v>
      </c>
    </row>
    <row r="32" ht="15">
      <c r="B32" s="245" t="s">
        <v>355</v>
      </c>
    </row>
    <row r="33" ht="15">
      <c r="B33" s="245" t="s">
        <v>361</v>
      </c>
    </row>
    <row r="34" ht="15">
      <c r="B34" s="245" t="s">
        <v>369</v>
      </c>
    </row>
    <row r="35" spans="2:6" ht="15">
      <c r="B35" s="322" t="s">
        <v>270</v>
      </c>
      <c r="C35" s="323"/>
      <c r="D35" s="323"/>
      <c r="E35" s="323"/>
      <c r="F35" s="323"/>
    </row>
    <row r="36" spans="2:12" ht="15">
      <c r="B36" s="365" t="s">
        <v>365</v>
      </c>
      <c r="C36" s="310"/>
      <c r="D36" s="310"/>
      <c r="E36" s="310"/>
      <c r="F36" s="310"/>
      <c r="G36" s="310"/>
      <c r="H36" s="310"/>
      <c r="I36" s="310"/>
      <c r="J36" s="310"/>
      <c r="K36" s="310"/>
      <c r="L36" s="310"/>
    </row>
    <row r="37" spans="2:12" ht="15">
      <c r="B37" s="365" t="s">
        <v>393</v>
      </c>
      <c r="C37" s="310"/>
      <c r="D37" s="310"/>
      <c r="E37" s="310"/>
      <c r="F37" s="310"/>
      <c r="G37" s="310"/>
      <c r="H37" s="310"/>
      <c r="I37" s="310"/>
      <c r="J37" s="310"/>
      <c r="K37" s="310"/>
      <c r="L37" s="310"/>
    </row>
    <row r="38" ht="15">
      <c r="B38" s="245" t="s">
        <v>356</v>
      </c>
    </row>
    <row r="39" ht="15">
      <c r="B39" s="39" t="s">
        <v>357</v>
      </c>
    </row>
    <row r="41" spans="2:13" ht="15">
      <c r="B41" s="383" t="s">
        <v>377</v>
      </c>
      <c r="C41" s="384"/>
      <c r="D41" s="384"/>
      <c r="E41" s="384"/>
      <c r="F41" s="384"/>
      <c r="G41" s="384"/>
      <c r="H41" s="384"/>
      <c r="I41" s="384"/>
      <c r="J41" s="384"/>
      <c r="K41" s="384"/>
      <c r="L41" s="384"/>
      <c r="M41" s="384"/>
    </row>
    <row r="42" ht="15">
      <c r="C42" s="245" t="s">
        <v>378</v>
      </c>
    </row>
  </sheetData>
  <sheetProtection/>
  <printOptions/>
  <pageMargins left="0.75" right="0.75" top="1" bottom="1" header="0.512" footer="0.512"/>
  <pageSetup horizontalDpi="360" verticalDpi="360" orientation="landscape" paperSize="9" scale="87" r:id="rId1"/>
</worksheet>
</file>

<file path=xl/worksheets/sheet2.xml><?xml version="1.0" encoding="utf-8"?>
<worksheet xmlns="http://schemas.openxmlformats.org/spreadsheetml/2006/main" xmlns:r="http://schemas.openxmlformats.org/officeDocument/2006/relationships">
  <dimension ref="A1:O31"/>
  <sheetViews>
    <sheetView zoomScalePageLayoutView="0" workbookViewId="0" topLeftCell="A1">
      <selection activeCell="I14" sqref="I14"/>
    </sheetView>
  </sheetViews>
  <sheetFormatPr defaultColWidth="8.88671875" defaultRowHeight="15"/>
  <cols>
    <col min="1" max="2" width="8.88671875" style="231" customWidth="1"/>
    <col min="3" max="3" width="9.77734375" style="231" customWidth="1"/>
    <col min="4" max="4" width="2.10546875" style="231" customWidth="1"/>
    <col min="5" max="5" width="12.99609375" style="231" customWidth="1"/>
    <col min="6" max="6" width="8.4453125" style="231" bestFit="1" customWidth="1"/>
    <col min="7" max="7" width="8.88671875" style="231" customWidth="1"/>
    <col min="8" max="8" width="1.5625" style="231" customWidth="1"/>
    <col min="9" max="9" width="10.21484375" style="231" bestFit="1" customWidth="1"/>
    <col min="10" max="10" width="6.6640625" style="231" bestFit="1" customWidth="1"/>
    <col min="11" max="11" width="8.88671875" style="231" customWidth="1"/>
    <col min="12" max="12" width="1.2265625" style="231" customWidth="1"/>
    <col min="13" max="13" width="10.21484375" style="231" bestFit="1" customWidth="1"/>
    <col min="14" max="14" width="6.3359375" style="231" customWidth="1"/>
    <col min="15" max="16384" width="8.88671875" style="231" customWidth="1"/>
  </cols>
  <sheetData>
    <row r="1" spans="2:14" ht="14.25">
      <c r="B1" s="269" t="s">
        <v>34</v>
      </c>
      <c r="C1" s="233" t="s">
        <v>305</v>
      </c>
      <c r="D1" s="233"/>
      <c r="E1" s="233" t="s">
        <v>306</v>
      </c>
      <c r="F1" s="233" t="s">
        <v>366</v>
      </c>
      <c r="G1" s="233"/>
      <c r="H1" s="234"/>
      <c r="I1" s="269" t="s">
        <v>34</v>
      </c>
      <c r="J1" s="351" t="s">
        <v>341</v>
      </c>
      <c r="K1" s="343"/>
      <c r="L1" s="343"/>
      <c r="M1" s="343"/>
      <c r="N1" s="344"/>
    </row>
    <row r="2" spans="1:15" ht="14.25">
      <c r="A2" s="232"/>
      <c r="B2" s="366"/>
      <c r="C2" s="236"/>
      <c r="D2" s="236"/>
      <c r="E2" s="236"/>
      <c r="F2" s="367"/>
      <c r="G2" s="236"/>
      <c r="H2" s="237"/>
      <c r="I2" s="345"/>
      <c r="J2" s="346"/>
      <c r="K2" s="346"/>
      <c r="L2" s="346"/>
      <c r="M2" s="346"/>
      <c r="N2" s="347"/>
      <c r="O2" s="232"/>
    </row>
    <row r="3" spans="1:15" ht="14.25">
      <c r="A3" s="232"/>
      <c r="B3" s="366"/>
      <c r="C3" s="236" t="s">
        <v>367</v>
      </c>
      <c r="D3" s="236"/>
      <c r="E3" s="236" t="s">
        <v>306</v>
      </c>
      <c r="F3" s="367" t="s">
        <v>337</v>
      </c>
      <c r="G3" s="236"/>
      <c r="H3" s="237"/>
      <c r="I3" s="345"/>
      <c r="J3" s="353" t="s">
        <v>390</v>
      </c>
      <c r="K3" s="353"/>
      <c r="L3" s="353"/>
      <c r="M3" s="353"/>
      <c r="N3" s="354"/>
      <c r="O3" s="232"/>
    </row>
    <row r="4" spans="1:15" ht="14.25">
      <c r="A4" s="232"/>
      <c r="B4" s="235"/>
      <c r="C4" s="236"/>
      <c r="D4" s="236"/>
      <c r="E4" s="236"/>
      <c r="F4" s="236"/>
      <c r="G4" s="236"/>
      <c r="H4" s="237"/>
      <c r="I4" s="345"/>
      <c r="J4" s="353" t="s">
        <v>342</v>
      </c>
      <c r="K4" s="353"/>
      <c r="L4" s="353"/>
      <c r="M4" s="353"/>
      <c r="N4" s="354"/>
      <c r="O4" s="232"/>
    </row>
    <row r="5" spans="1:15" ht="14.25">
      <c r="A5" s="232"/>
      <c r="B5" s="235"/>
      <c r="C5" s="236" t="s">
        <v>133</v>
      </c>
      <c r="D5" s="236"/>
      <c r="E5" s="236" t="s">
        <v>159</v>
      </c>
      <c r="F5" s="236" t="s">
        <v>36</v>
      </c>
      <c r="G5" s="236"/>
      <c r="H5" s="237"/>
      <c r="I5" s="345"/>
      <c r="J5" s="353"/>
      <c r="K5" s="353"/>
      <c r="L5" s="353"/>
      <c r="M5" s="353"/>
      <c r="N5" s="354"/>
      <c r="O5" s="232"/>
    </row>
    <row r="6" spans="1:15" ht="14.25">
      <c r="A6" s="232"/>
      <c r="B6" s="235"/>
      <c r="C6" s="236"/>
      <c r="D6" s="236"/>
      <c r="E6" s="236"/>
      <c r="F6" s="236"/>
      <c r="G6" s="236"/>
      <c r="H6" s="237"/>
      <c r="I6" s="345"/>
      <c r="J6" s="346"/>
      <c r="K6" s="346"/>
      <c r="L6" s="346"/>
      <c r="M6" s="346"/>
      <c r="N6" s="347"/>
      <c r="O6" s="232"/>
    </row>
    <row r="7" spans="1:15" ht="14.25">
      <c r="A7" s="232"/>
      <c r="B7" s="235"/>
      <c r="C7" s="236" t="s">
        <v>135</v>
      </c>
      <c r="D7" s="236"/>
      <c r="E7" s="236" t="s">
        <v>154</v>
      </c>
      <c r="F7" s="236" t="s">
        <v>36</v>
      </c>
      <c r="G7" s="236"/>
      <c r="H7" s="237"/>
      <c r="I7" s="355" t="s">
        <v>343</v>
      </c>
      <c r="J7" s="352" t="s">
        <v>344</v>
      </c>
      <c r="K7" s="352"/>
      <c r="L7" s="346"/>
      <c r="M7" s="346"/>
      <c r="N7" s="347"/>
      <c r="O7" s="232"/>
    </row>
    <row r="8" spans="1:15" ht="14.25">
      <c r="A8" s="232"/>
      <c r="B8" s="235"/>
      <c r="C8" s="236" t="s">
        <v>137</v>
      </c>
      <c r="D8" s="236"/>
      <c r="E8" s="236" t="s">
        <v>155</v>
      </c>
      <c r="F8" s="236" t="s">
        <v>36</v>
      </c>
      <c r="G8" s="236"/>
      <c r="H8" s="237"/>
      <c r="I8" s="345"/>
      <c r="J8" s="346"/>
      <c r="K8" s="346"/>
      <c r="L8" s="346"/>
      <c r="M8" s="346"/>
      <c r="N8" s="347"/>
      <c r="O8" s="232"/>
    </row>
    <row r="9" spans="1:15" ht="14.25">
      <c r="A9" s="232"/>
      <c r="B9" s="235"/>
      <c r="C9" s="236" t="s">
        <v>139</v>
      </c>
      <c r="D9" s="236"/>
      <c r="E9" s="236" t="s">
        <v>156</v>
      </c>
      <c r="F9" s="236" t="s">
        <v>36</v>
      </c>
      <c r="G9" s="236"/>
      <c r="H9" s="237"/>
      <c r="I9" s="345"/>
      <c r="J9" s="352" t="s">
        <v>391</v>
      </c>
      <c r="K9" s="346"/>
      <c r="L9" s="346"/>
      <c r="M9" s="346"/>
      <c r="N9" s="347"/>
      <c r="O9" s="232"/>
    </row>
    <row r="10" spans="1:15" ht="14.25">
      <c r="A10" s="232"/>
      <c r="B10" s="235"/>
      <c r="C10" s="236"/>
      <c r="D10" s="236"/>
      <c r="E10" s="236"/>
      <c r="F10" s="236"/>
      <c r="G10" s="236"/>
      <c r="H10" s="237"/>
      <c r="I10" s="345"/>
      <c r="J10" s="352" t="s">
        <v>345</v>
      </c>
      <c r="K10" s="346"/>
      <c r="L10" s="346"/>
      <c r="M10" s="346"/>
      <c r="N10" s="347"/>
      <c r="O10" s="232"/>
    </row>
    <row r="11" spans="1:15" ht="14.25">
      <c r="A11" s="232"/>
      <c r="B11" s="235"/>
      <c r="C11" s="236" t="s">
        <v>147</v>
      </c>
      <c r="D11" s="236"/>
      <c r="E11" s="236" t="s">
        <v>157</v>
      </c>
      <c r="F11" s="236"/>
      <c r="G11" s="236"/>
      <c r="H11" s="237"/>
      <c r="I11" s="345"/>
      <c r="J11" s="352" t="s">
        <v>346</v>
      </c>
      <c r="K11" s="346"/>
      <c r="L11" s="346"/>
      <c r="M11" s="346"/>
      <c r="N11" s="347"/>
      <c r="O11" s="232"/>
    </row>
    <row r="12" spans="1:15" ht="14.25">
      <c r="A12" s="232"/>
      <c r="B12" s="235"/>
      <c r="C12" s="236"/>
      <c r="D12" s="236"/>
      <c r="E12" s="236"/>
      <c r="F12" s="236"/>
      <c r="G12" s="236"/>
      <c r="H12" s="237"/>
      <c r="I12" s="345"/>
      <c r="J12" s="346"/>
      <c r="K12" s="346"/>
      <c r="L12" s="346"/>
      <c r="M12" s="346"/>
      <c r="N12" s="347"/>
      <c r="O12" s="232"/>
    </row>
    <row r="13" spans="1:15" ht="14.25">
      <c r="A13" s="232"/>
      <c r="B13" s="235"/>
      <c r="C13" s="236" t="s">
        <v>141</v>
      </c>
      <c r="D13" s="236"/>
      <c r="E13" s="236">
        <v>75</v>
      </c>
      <c r="F13" s="236" t="s">
        <v>38</v>
      </c>
      <c r="G13" s="236"/>
      <c r="H13" s="237"/>
      <c r="I13" s="345" t="s">
        <v>404</v>
      </c>
      <c r="J13" s="346"/>
      <c r="K13" s="353"/>
      <c r="L13" s="346"/>
      <c r="M13" s="346"/>
      <c r="N13" s="347"/>
      <c r="O13" s="232"/>
    </row>
    <row r="14" spans="1:15" ht="14.25">
      <c r="A14" s="232"/>
      <c r="B14" s="235"/>
      <c r="C14" s="236"/>
      <c r="D14" s="236"/>
      <c r="E14" s="236"/>
      <c r="F14" s="236"/>
      <c r="G14" s="236"/>
      <c r="H14" s="237"/>
      <c r="I14" s="345"/>
      <c r="J14" s="346"/>
      <c r="K14" s="353" t="s">
        <v>347</v>
      </c>
      <c r="L14" s="346"/>
      <c r="M14" s="346"/>
      <c r="N14" s="347"/>
      <c r="O14" s="232"/>
    </row>
    <row r="15" spans="1:15" ht="14.25">
      <c r="A15" s="232"/>
      <c r="B15" s="238"/>
      <c r="C15" s="239" t="s">
        <v>307</v>
      </c>
      <c r="D15" s="239"/>
      <c r="E15" s="239" t="s">
        <v>158</v>
      </c>
      <c r="F15" s="239"/>
      <c r="G15" s="239"/>
      <c r="H15" s="240"/>
      <c r="I15" s="348"/>
      <c r="J15" s="349"/>
      <c r="K15" s="349"/>
      <c r="L15" s="349"/>
      <c r="M15" s="349"/>
      <c r="N15" s="350"/>
      <c r="O15" s="232"/>
    </row>
    <row r="16" spans="1:14" ht="14.25">
      <c r="A16" s="232"/>
      <c r="B16" s="232"/>
      <c r="C16" s="232"/>
      <c r="D16" s="232"/>
      <c r="E16" s="232"/>
      <c r="F16" s="232"/>
      <c r="G16" s="232"/>
      <c r="H16" s="232"/>
      <c r="I16" s="232"/>
      <c r="J16" s="232"/>
      <c r="K16" s="232"/>
      <c r="L16" s="232"/>
      <c r="M16" s="232"/>
      <c r="N16" s="232"/>
    </row>
    <row r="17" spans="3:6" ht="14.25">
      <c r="C17" s="231" t="s">
        <v>330</v>
      </c>
      <c r="E17" s="241"/>
      <c r="F17" s="231" t="s">
        <v>331</v>
      </c>
    </row>
    <row r="18" spans="3:14" ht="15" thickBot="1">
      <c r="C18" s="232"/>
      <c r="D18" s="232"/>
      <c r="E18" s="324"/>
      <c r="F18" s="232"/>
      <c r="G18" s="232"/>
      <c r="H18" s="232"/>
      <c r="I18" s="232"/>
      <c r="J18" s="232"/>
      <c r="K18" s="232"/>
      <c r="L18" s="232"/>
      <c r="M18" s="232"/>
      <c r="N18" s="232"/>
    </row>
    <row r="19" spans="3:14" ht="15" thickTop="1">
      <c r="C19" s="325" t="s">
        <v>332</v>
      </c>
      <c r="D19" s="326"/>
      <c r="E19" s="327"/>
      <c r="F19" s="340" t="s">
        <v>337</v>
      </c>
      <c r="G19" s="325" t="s">
        <v>333</v>
      </c>
      <c r="H19" s="326"/>
      <c r="I19" s="327"/>
      <c r="J19" s="339" t="s">
        <v>337</v>
      </c>
      <c r="K19" s="325" t="s">
        <v>334</v>
      </c>
      <c r="L19" s="326"/>
      <c r="M19" s="327"/>
      <c r="N19" s="339" t="s">
        <v>337</v>
      </c>
    </row>
    <row r="20" spans="3:14" ht="14.25">
      <c r="C20" s="328"/>
      <c r="D20" s="232"/>
      <c r="E20" s="324"/>
      <c r="F20" s="329"/>
      <c r="G20" s="328"/>
      <c r="H20" s="232"/>
      <c r="I20" s="324"/>
      <c r="J20" s="329"/>
      <c r="K20" s="328"/>
      <c r="L20" s="232"/>
      <c r="M20" s="324"/>
      <c r="N20" s="329"/>
    </row>
    <row r="21" spans="3:14" ht="14.25">
      <c r="C21" s="328" t="s">
        <v>133</v>
      </c>
      <c r="D21" s="232"/>
      <c r="E21" s="330"/>
      <c r="F21" s="329" t="s">
        <v>36</v>
      </c>
      <c r="G21" s="328" t="s">
        <v>133</v>
      </c>
      <c r="H21" s="232"/>
      <c r="I21" s="330"/>
      <c r="J21" s="329" t="s">
        <v>36</v>
      </c>
      <c r="K21" s="328" t="s">
        <v>133</v>
      </c>
      <c r="L21" s="232"/>
      <c r="M21" s="330"/>
      <c r="N21" s="329" t="s">
        <v>36</v>
      </c>
    </row>
    <row r="22" spans="3:14" ht="14.25">
      <c r="C22" s="328"/>
      <c r="D22" s="232"/>
      <c r="E22" s="324"/>
      <c r="F22" s="329"/>
      <c r="G22" s="328"/>
      <c r="H22" s="232"/>
      <c r="I22" s="324"/>
      <c r="J22" s="329"/>
      <c r="K22" s="328"/>
      <c r="L22" s="232"/>
      <c r="M22" s="324"/>
      <c r="N22" s="329"/>
    </row>
    <row r="23" spans="3:14" ht="14.25">
      <c r="C23" s="328" t="s">
        <v>134</v>
      </c>
      <c r="D23" s="232"/>
      <c r="E23" s="330"/>
      <c r="F23" s="329" t="s">
        <v>35</v>
      </c>
      <c r="G23" s="328" t="s">
        <v>134</v>
      </c>
      <c r="H23" s="232"/>
      <c r="I23" s="330"/>
      <c r="J23" s="329" t="s">
        <v>35</v>
      </c>
      <c r="K23" s="328" t="s">
        <v>134</v>
      </c>
      <c r="L23" s="232"/>
      <c r="M23" s="330"/>
      <c r="N23" s="329" t="s">
        <v>35</v>
      </c>
    </row>
    <row r="24" spans="3:14" ht="14.25">
      <c r="C24" s="328" t="s">
        <v>136</v>
      </c>
      <c r="D24" s="232"/>
      <c r="E24" s="330"/>
      <c r="F24" s="329" t="s">
        <v>35</v>
      </c>
      <c r="G24" s="328" t="s">
        <v>136</v>
      </c>
      <c r="H24" s="232"/>
      <c r="I24" s="330"/>
      <c r="J24" s="329" t="s">
        <v>35</v>
      </c>
      <c r="K24" s="328" t="s">
        <v>136</v>
      </c>
      <c r="L24" s="232"/>
      <c r="M24" s="330"/>
      <c r="N24" s="329" t="s">
        <v>35</v>
      </c>
    </row>
    <row r="25" spans="3:14" ht="14.25">
      <c r="C25" s="328" t="s">
        <v>138</v>
      </c>
      <c r="D25" s="232"/>
      <c r="E25" s="330"/>
      <c r="F25" s="329" t="s">
        <v>35</v>
      </c>
      <c r="G25" s="328" t="s">
        <v>138</v>
      </c>
      <c r="H25" s="232"/>
      <c r="I25" s="330"/>
      <c r="J25" s="329" t="s">
        <v>35</v>
      </c>
      <c r="K25" s="328" t="s">
        <v>138</v>
      </c>
      <c r="L25" s="232"/>
      <c r="M25" s="330"/>
      <c r="N25" s="329" t="s">
        <v>35</v>
      </c>
    </row>
    <row r="26" spans="3:14" ht="14.25">
      <c r="C26" s="328"/>
      <c r="D26" s="232"/>
      <c r="E26" s="324"/>
      <c r="F26" s="329"/>
      <c r="G26" s="328"/>
      <c r="H26" s="232"/>
      <c r="I26" s="232"/>
      <c r="J26" s="329"/>
      <c r="K26" s="328"/>
      <c r="L26" s="232"/>
      <c r="M26" s="232"/>
      <c r="N26" s="329"/>
    </row>
    <row r="27" spans="3:14" ht="15" thickBot="1">
      <c r="C27" s="331" t="s">
        <v>147</v>
      </c>
      <c r="D27" s="332"/>
      <c r="E27" s="333"/>
      <c r="F27" s="334"/>
      <c r="G27" s="331" t="s">
        <v>147</v>
      </c>
      <c r="H27" s="332"/>
      <c r="I27" s="333"/>
      <c r="J27" s="334"/>
      <c r="K27" s="331" t="s">
        <v>147</v>
      </c>
      <c r="L27" s="332"/>
      <c r="M27" s="333"/>
      <c r="N27" s="334"/>
    </row>
    <row r="28" spans="3:14" ht="15" thickTop="1">
      <c r="C28" s="232"/>
      <c r="D28" s="232"/>
      <c r="E28" s="324"/>
      <c r="F28" s="232"/>
      <c r="G28" s="232"/>
      <c r="H28" s="232"/>
      <c r="I28" s="232"/>
      <c r="J28" s="232"/>
      <c r="K28" s="232"/>
      <c r="L28" s="232"/>
      <c r="M28" s="232"/>
      <c r="N28" s="232"/>
    </row>
    <row r="29" spans="3:6" ht="14.25">
      <c r="C29" s="231" t="s">
        <v>140</v>
      </c>
      <c r="E29" s="241"/>
      <c r="F29" s="231" t="s">
        <v>37</v>
      </c>
    </row>
    <row r="30" ht="14.25">
      <c r="E30" s="242"/>
    </row>
    <row r="31" spans="3:5" ht="14.25">
      <c r="C31" s="231" t="s">
        <v>307</v>
      </c>
      <c r="E31" s="241"/>
    </row>
  </sheetData>
  <sheetProtection/>
  <printOptions/>
  <pageMargins left="0.75" right="0.75" top="1" bottom="1" header="0.512" footer="0.512"/>
  <pageSetup horizontalDpi="360" verticalDpi="360" orientation="portrait" paperSize="9"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U608"/>
  <sheetViews>
    <sheetView showOutlineSymbols="0" zoomScale="85" zoomScaleNormal="85" zoomScalePageLayoutView="0" workbookViewId="0" topLeftCell="A1">
      <selection activeCell="K7" sqref="K7"/>
    </sheetView>
  </sheetViews>
  <sheetFormatPr defaultColWidth="10.77734375" defaultRowHeight="15"/>
  <cols>
    <col min="1" max="1" width="4.77734375" style="1" customWidth="1"/>
    <col min="2" max="2" width="6.77734375" style="1" customWidth="1"/>
    <col min="3" max="3" width="18.77734375" style="1" customWidth="1"/>
    <col min="4" max="4" width="5.4453125" style="1" customWidth="1"/>
    <col min="5" max="5" width="6.99609375" style="1" bestFit="1" customWidth="1"/>
    <col min="6" max="6" width="7.5546875" style="1" customWidth="1"/>
    <col min="7" max="7" width="2.77734375" style="1" customWidth="1"/>
    <col min="8" max="8" width="4.88671875" style="1" customWidth="1"/>
    <col min="9" max="9" width="2.77734375" style="1" customWidth="1"/>
    <col min="10" max="10" width="7.77734375" style="1" customWidth="1"/>
    <col min="11" max="11" width="20.21484375" style="1" bestFit="1" customWidth="1"/>
    <col min="12" max="12" width="2.77734375" style="1" bestFit="1" customWidth="1"/>
    <col min="13" max="13" width="10.6640625" style="1" customWidth="1"/>
    <col min="14" max="14" width="5.77734375" style="1" customWidth="1"/>
    <col min="15" max="15" width="2.77734375" style="1" bestFit="1" customWidth="1"/>
    <col min="16" max="16" width="5.88671875" style="1" customWidth="1"/>
    <col min="17" max="17" width="8.21484375" style="37" customWidth="1"/>
    <col min="18" max="18" width="9.4453125" style="1" bestFit="1" customWidth="1"/>
    <col min="19" max="19" width="6.6640625" style="1" bestFit="1" customWidth="1"/>
    <col min="20" max="16384" width="10.77734375" style="1" customWidth="1"/>
  </cols>
  <sheetData>
    <row r="1" spans="1:21" ht="15">
      <c r="A1" s="2" t="s">
        <v>0</v>
      </c>
      <c r="B1" s="2" t="s">
        <v>3</v>
      </c>
      <c r="C1" s="2" t="s">
        <v>5</v>
      </c>
      <c r="D1" s="3" t="s">
        <v>15</v>
      </c>
      <c r="E1" s="4"/>
      <c r="F1" s="5"/>
      <c r="G1" s="2"/>
      <c r="H1" s="6" t="s">
        <v>20</v>
      </c>
      <c r="I1" s="4"/>
      <c r="J1" s="7" t="s">
        <v>22</v>
      </c>
      <c r="K1" s="7" t="s">
        <v>23</v>
      </c>
      <c r="L1" s="2"/>
      <c r="M1" s="4" t="s">
        <v>24</v>
      </c>
      <c r="N1" s="4" t="s">
        <v>18</v>
      </c>
      <c r="O1" s="4"/>
      <c r="P1" s="433" t="s">
        <v>352</v>
      </c>
      <c r="Q1" s="434"/>
      <c r="R1" s="7" t="s">
        <v>25</v>
      </c>
      <c r="S1" s="7" t="s">
        <v>26</v>
      </c>
      <c r="T1" s="7"/>
      <c r="U1" s="8"/>
    </row>
    <row r="2" spans="1:21" ht="15">
      <c r="A2" s="2" t="s">
        <v>1</v>
      </c>
      <c r="B2" s="2">
        <v>1</v>
      </c>
      <c r="C2" s="2" t="s">
        <v>6</v>
      </c>
      <c r="D2" s="3"/>
      <c r="E2" s="4" t="s">
        <v>16</v>
      </c>
      <c r="F2" s="431"/>
      <c r="G2" s="2" t="s">
        <v>19</v>
      </c>
      <c r="H2" s="267"/>
      <c r="I2" s="4" t="s">
        <v>21</v>
      </c>
      <c r="J2" s="432"/>
      <c r="K2" s="2">
        <f>IF(J2="","",VLOOKUP(J2,$B$338:$K$488,2))</f>
      </c>
      <c r="L2" s="2" t="s">
        <v>19</v>
      </c>
      <c r="M2" s="4">
        <f>IF(J2="","",VLOOKUP(J2,$B$338:$K$488,4))</f>
      </c>
      <c r="N2" s="4">
        <f>IF(J2="","",VLOOKUP(J2,$B$338:$K$488,5))</f>
      </c>
      <c r="O2" s="4" t="s">
        <v>21</v>
      </c>
      <c r="P2" s="388" t="s">
        <v>403</v>
      </c>
      <c r="Q2" s="270"/>
      <c r="R2" s="263"/>
      <c r="S2" s="264"/>
      <c r="T2" s="7"/>
      <c r="U2" s="8"/>
    </row>
    <row r="3" spans="1:21" ht="15">
      <c r="A3" s="2" t="s">
        <v>1</v>
      </c>
      <c r="B3" s="2">
        <v>1</v>
      </c>
      <c r="C3" s="2" t="s">
        <v>6</v>
      </c>
      <c r="D3" s="3"/>
      <c r="E3" s="4" t="s">
        <v>16</v>
      </c>
      <c r="F3" s="263"/>
      <c r="G3" s="2" t="s">
        <v>19</v>
      </c>
      <c r="H3" s="267"/>
      <c r="I3" s="4" t="s">
        <v>21</v>
      </c>
      <c r="J3" s="29"/>
      <c r="K3" s="2">
        <f aca="true" t="shared" si="0" ref="K3:K65">IF(J3="","",VLOOKUP(J3,$B$338:$K$488,2))</f>
      </c>
      <c r="L3" s="2" t="s">
        <v>19</v>
      </c>
      <c r="M3" s="4">
        <f aca="true" t="shared" si="1" ref="M3:M65">IF(J3="","",VLOOKUP(J3,$B$338:$K$488,4))</f>
      </c>
      <c r="N3" s="4">
        <f aca="true" t="shared" si="2" ref="N3:N65">IF(J3="","",VLOOKUP(J3,$B$338:$K$488,5))</f>
      </c>
      <c r="O3" s="4" t="s">
        <v>21</v>
      </c>
      <c r="P3" s="388" t="s">
        <v>403</v>
      </c>
      <c r="Q3" s="270"/>
      <c r="R3" s="263"/>
      <c r="S3" s="264"/>
      <c r="T3" s="7"/>
      <c r="U3" s="8"/>
    </row>
    <row r="4" spans="1:21" ht="15">
      <c r="A4" s="2" t="s">
        <v>1</v>
      </c>
      <c r="B4" s="2">
        <v>1</v>
      </c>
      <c r="C4" s="2" t="s">
        <v>6</v>
      </c>
      <c r="D4" s="3"/>
      <c r="E4" s="4" t="s">
        <v>16</v>
      </c>
      <c r="F4" s="263"/>
      <c r="G4" s="2" t="s">
        <v>19</v>
      </c>
      <c r="H4" s="267"/>
      <c r="I4" s="4" t="s">
        <v>21</v>
      </c>
      <c r="J4" s="29"/>
      <c r="K4" s="2">
        <f t="shared" si="0"/>
      </c>
      <c r="L4" s="2" t="s">
        <v>19</v>
      </c>
      <c r="M4" s="4">
        <f t="shared" si="1"/>
      </c>
      <c r="N4" s="4">
        <f t="shared" si="2"/>
      </c>
      <c r="O4" s="4" t="s">
        <v>21</v>
      </c>
      <c r="P4" s="388" t="s">
        <v>403</v>
      </c>
      <c r="Q4" s="270"/>
      <c r="R4" s="263"/>
      <c r="S4" s="264"/>
      <c r="T4" s="7"/>
      <c r="U4" s="8"/>
    </row>
    <row r="5" spans="1:21" ht="15">
      <c r="A5" s="2" t="s">
        <v>1</v>
      </c>
      <c r="B5" s="2">
        <v>1</v>
      </c>
      <c r="C5" s="2" t="s">
        <v>6</v>
      </c>
      <c r="D5" s="3"/>
      <c r="E5" s="4" t="s">
        <v>16</v>
      </c>
      <c r="F5" s="263"/>
      <c r="G5" s="2" t="s">
        <v>19</v>
      </c>
      <c r="H5" s="267"/>
      <c r="I5" s="4" t="s">
        <v>21</v>
      </c>
      <c r="J5" s="29"/>
      <c r="K5" s="2">
        <f t="shared" si="0"/>
      </c>
      <c r="L5" s="2" t="s">
        <v>19</v>
      </c>
      <c r="M5" s="4">
        <f t="shared" si="1"/>
      </c>
      <c r="N5" s="4">
        <f t="shared" si="2"/>
      </c>
      <c r="O5" s="4" t="s">
        <v>21</v>
      </c>
      <c r="P5" s="388" t="s">
        <v>403</v>
      </c>
      <c r="Q5" s="270"/>
      <c r="R5" s="263"/>
      <c r="S5" s="264"/>
      <c r="T5" s="7"/>
      <c r="U5" s="8"/>
    </row>
    <row r="6" spans="1:21" ht="15">
      <c r="A6" s="2" t="s">
        <v>1</v>
      </c>
      <c r="B6" s="2">
        <v>1</v>
      </c>
      <c r="C6" s="2" t="s">
        <v>6</v>
      </c>
      <c r="D6" s="3"/>
      <c r="E6" s="4" t="s">
        <v>16</v>
      </c>
      <c r="F6" s="263"/>
      <c r="G6" s="2" t="s">
        <v>19</v>
      </c>
      <c r="H6" s="267"/>
      <c r="I6" s="4" t="s">
        <v>21</v>
      </c>
      <c r="J6" s="29"/>
      <c r="K6" s="2">
        <f t="shared" si="0"/>
      </c>
      <c r="L6" s="2" t="s">
        <v>19</v>
      </c>
      <c r="M6" s="4">
        <f t="shared" si="1"/>
      </c>
      <c r="N6" s="4">
        <f t="shared" si="2"/>
      </c>
      <c r="O6" s="4" t="s">
        <v>21</v>
      </c>
      <c r="P6" s="388" t="s">
        <v>403</v>
      </c>
      <c r="Q6" s="270"/>
      <c r="R6" s="263"/>
      <c r="S6" s="264"/>
      <c r="T6" s="7"/>
      <c r="U6" s="8"/>
    </row>
    <row r="7" spans="1:21" ht="15">
      <c r="A7" s="2" t="s">
        <v>1</v>
      </c>
      <c r="B7" s="2">
        <v>1</v>
      </c>
      <c r="C7" s="2" t="s">
        <v>6</v>
      </c>
      <c r="D7" s="3"/>
      <c r="E7" s="4" t="s">
        <v>16</v>
      </c>
      <c r="F7" s="263"/>
      <c r="G7" s="2" t="s">
        <v>19</v>
      </c>
      <c r="H7" s="267"/>
      <c r="I7" s="4" t="s">
        <v>21</v>
      </c>
      <c r="J7" s="29"/>
      <c r="K7" s="2">
        <f t="shared" si="0"/>
      </c>
      <c r="L7" s="2" t="s">
        <v>19</v>
      </c>
      <c r="M7" s="4">
        <f t="shared" si="1"/>
      </c>
      <c r="N7" s="4">
        <f t="shared" si="2"/>
      </c>
      <c r="O7" s="4" t="s">
        <v>21</v>
      </c>
      <c r="P7" s="388" t="s">
        <v>403</v>
      </c>
      <c r="Q7" s="270"/>
      <c r="R7" s="263"/>
      <c r="S7" s="264"/>
      <c r="T7" s="7"/>
      <c r="U7" s="8"/>
    </row>
    <row r="8" spans="1:21" ht="15">
      <c r="A8" s="2" t="s">
        <v>1</v>
      </c>
      <c r="B8" s="2">
        <v>1</v>
      </c>
      <c r="C8" s="2" t="s">
        <v>6</v>
      </c>
      <c r="D8" s="3"/>
      <c r="E8" s="4" t="s">
        <v>16</v>
      </c>
      <c r="F8" s="263"/>
      <c r="G8" s="2" t="s">
        <v>19</v>
      </c>
      <c r="H8" s="267"/>
      <c r="I8" s="4" t="s">
        <v>21</v>
      </c>
      <c r="J8" s="29"/>
      <c r="K8" s="2">
        <f>IF(J8="","",VLOOKUP(J8,$B$338:$K$488,2))</f>
      </c>
      <c r="L8" s="2" t="s">
        <v>19</v>
      </c>
      <c r="M8" s="4">
        <f>IF(J8="","",VLOOKUP(J8,$B$338:$K$488,4))</f>
      </c>
      <c r="N8" s="4">
        <f>IF(J8="","",VLOOKUP(J8,$B$338:$K$488,5))</f>
      </c>
      <c r="O8" s="4" t="s">
        <v>21</v>
      </c>
      <c r="P8" s="388" t="s">
        <v>403</v>
      </c>
      <c r="Q8" s="270"/>
      <c r="R8" s="263"/>
      <c r="S8" s="264"/>
      <c r="T8" s="7"/>
      <c r="U8" s="8"/>
    </row>
    <row r="9" spans="1:21" ht="15">
      <c r="A9" s="2" t="s">
        <v>1</v>
      </c>
      <c r="B9" s="2">
        <v>1</v>
      </c>
      <c r="C9" s="2" t="s">
        <v>6</v>
      </c>
      <c r="D9" s="3"/>
      <c r="E9" s="4" t="s">
        <v>16</v>
      </c>
      <c r="F9" s="263"/>
      <c r="G9" s="2" t="s">
        <v>19</v>
      </c>
      <c r="H9" s="267"/>
      <c r="I9" s="4" t="s">
        <v>21</v>
      </c>
      <c r="J9" s="29"/>
      <c r="K9" s="2">
        <f t="shared" si="0"/>
      </c>
      <c r="L9" s="2" t="s">
        <v>19</v>
      </c>
      <c r="M9" s="4">
        <f t="shared" si="1"/>
      </c>
      <c r="N9" s="4">
        <f t="shared" si="2"/>
      </c>
      <c r="O9" s="4" t="s">
        <v>21</v>
      </c>
      <c r="P9" s="388" t="s">
        <v>403</v>
      </c>
      <c r="Q9" s="270"/>
      <c r="R9" s="263"/>
      <c r="S9" s="264"/>
      <c r="T9" s="7"/>
      <c r="U9" s="8"/>
    </row>
    <row r="10" spans="1:21" ht="15">
      <c r="A10" s="2" t="s">
        <v>1</v>
      </c>
      <c r="B10" s="2">
        <v>2</v>
      </c>
      <c r="C10" s="2" t="s">
        <v>7</v>
      </c>
      <c r="D10" s="3"/>
      <c r="E10" s="4" t="s">
        <v>16</v>
      </c>
      <c r="F10" s="263"/>
      <c r="G10" s="2" t="s">
        <v>19</v>
      </c>
      <c r="H10" s="267"/>
      <c r="I10" s="4" t="s">
        <v>21</v>
      </c>
      <c r="J10" s="29"/>
      <c r="K10" s="2">
        <f t="shared" si="0"/>
      </c>
      <c r="L10" s="2" t="s">
        <v>19</v>
      </c>
      <c r="M10" s="4">
        <f t="shared" si="1"/>
      </c>
      <c r="N10" s="4">
        <f t="shared" si="2"/>
      </c>
      <c r="O10" s="4" t="s">
        <v>21</v>
      </c>
      <c r="P10" s="388" t="s">
        <v>403</v>
      </c>
      <c r="Q10" s="270"/>
      <c r="R10" s="263"/>
      <c r="S10" s="264"/>
      <c r="T10" s="7"/>
      <c r="U10" s="8"/>
    </row>
    <row r="11" spans="1:21" ht="15">
      <c r="A11" s="2" t="s">
        <v>1</v>
      </c>
      <c r="B11" s="2">
        <v>2</v>
      </c>
      <c r="C11" s="2" t="s">
        <v>7</v>
      </c>
      <c r="D11" s="3"/>
      <c r="E11" s="4" t="s">
        <v>16</v>
      </c>
      <c r="F11" s="263"/>
      <c r="G11" s="2" t="s">
        <v>19</v>
      </c>
      <c r="H11" s="267"/>
      <c r="I11" s="4" t="s">
        <v>21</v>
      </c>
      <c r="J11" s="29"/>
      <c r="K11" s="2">
        <f t="shared" si="0"/>
      </c>
      <c r="L11" s="2" t="s">
        <v>19</v>
      </c>
      <c r="M11" s="4">
        <f t="shared" si="1"/>
      </c>
      <c r="N11" s="4">
        <f t="shared" si="2"/>
      </c>
      <c r="O11" s="4" t="s">
        <v>21</v>
      </c>
      <c r="P11" s="388" t="s">
        <v>403</v>
      </c>
      <c r="Q11" s="270"/>
      <c r="R11" s="263"/>
      <c r="S11" s="264"/>
      <c r="T11" s="7"/>
      <c r="U11" s="8"/>
    </row>
    <row r="12" spans="1:21" ht="15">
      <c r="A12" s="2" t="s">
        <v>1</v>
      </c>
      <c r="B12" s="2">
        <v>2</v>
      </c>
      <c r="C12" s="2" t="s">
        <v>7</v>
      </c>
      <c r="D12" s="3"/>
      <c r="E12" s="4" t="s">
        <v>16</v>
      </c>
      <c r="F12" s="263"/>
      <c r="G12" s="2" t="s">
        <v>19</v>
      </c>
      <c r="H12" s="267"/>
      <c r="I12" s="4" t="s">
        <v>21</v>
      </c>
      <c r="J12" s="29"/>
      <c r="K12" s="2">
        <f t="shared" si="0"/>
      </c>
      <c r="L12" s="2" t="s">
        <v>19</v>
      </c>
      <c r="M12" s="4">
        <f t="shared" si="1"/>
      </c>
      <c r="N12" s="4">
        <f t="shared" si="2"/>
      </c>
      <c r="O12" s="4" t="s">
        <v>21</v>
      </c>
      <c r="P12" s="388" t="s">
        <v>403</v>
      </c>
      <c r="Q12" s="270"/>
      <c r="R12" s="263"/>
      <c r="S12" s="264"/>
      <c r="T12" s="7"/>
      <c r="U12" s="8"/>
    </row>
    <row r="13" spans="1:21" ht="15">
      <c r="A13" s="2" t="s">
        <v>1</v>
      </c>
      <c r="B13" s="2">
        <v>2</v>
      </c>
      <c r="C13" s="2" t="s">
        <v>7</v>
      </c>
      <c r="D13" s="3"/>
      <c r="E13" s="4" t="s">
        <v>16</v>
      </c>
      <c r="F13" s="263"/>
      <c r="G13" s="2" t="s">
        <v>19</v>
      </c>
      <c r="H13" s="267"/>
      <c r="I13" s="4" t="s">
        <v>21</v>
      </c>
      <c r="J13" s="29"/>
      <c r="K13" s="2">
        <f>IF(J13="","",VLOOKUP(J13,$B$338:$K$488,2))</f>
      </c>
      <c r="L13" s="2" t="s">
        <v>19</v>
      </c>
      <c r="M13" s="4">
        <f>IF(J13="","",VLOOKUP(J13,$B$338:$K$488,4))</f>
      </c>
      <c r="N13" s="4">
        <f>IF(J13="","",VLOOKUP(J13,$B$338:$K$488,5))</f>
      </c>
      <c r="O13" s="4" t="s">
        <v>21</v>
      </c>
      <c r="P13" s="388" t="s">
        <v>403</v>
      </c>
      <c r="Q13" s="270"/>
      <c r="R13" s="263"/>
      <c r="S13" s="264"/>
      <c r="T13" s="7"/>
      <c r="U13" s="8"/>
    </row>
    <row r="14" spans="1:21" ht="15">
      <c r="A14" s="2" t="s">
        <v>1</v>
      </c>
      <c r="B14" s="2">
        <v>2</v>
      </c>
      <c r="C14" s="2" t="s">
        <v>7</v>
      </c>
      <c r="D14" s="3"/>
      <c r="E14" s="4" t="s">
        <v>16</v>
      </c>
      <c r="F14" s="263"/>
      <c r="G14" s="2" t="s">
        <v>19</v>
      </c>
      <c r="H14" s="267"/>
      <c r="I14" s="4" t="s">
        <v>21</v>
      </c>
      <c r="J14" s="29"/>
      <c r="K14" s="2">
        <f>IF(J14="","",VLOOKUP(J14,$B$338:$K$488,2))</f>
      </c>
      <c r="L14" s="2" t="s">
        <v>19</v>
      </c>
      <c r="M14" s="4">
        <f>IF(J14="","",VLOOKUP(J14,$B$338:$K$488,4))</f>
      </c>
      <c r="N14" s="4">
        <f>IF(J14="","",VLOOKUP(J14,$B$338:$K$488,5))</f>
      </c>
      <c r="O14" s="4" t="s">
        <v>21</v>
      </c>
      <c r="P14" s="388" t="s">
        <v>403</v>
      </c>
      <c r="Q14" s="270"/>
      <c r="R14" s="263"/>
      <c r="S14" s="264"/>
      <c r="T14" s="7"/>
      <c r="U14" s="8"/>
    </row>
    <row r="15" spans="1:21" ht="15">
      <c r="A15" s="2" t="s">
        <v>1</v>
      </c>
      <c r="B15" s="2">
        <v>2</v>
      </c>
      <c r="C15" s="2" t="s">
        <v>7</v>
      </c>
      <c r="D15" s="3"/>
      <c r="E15" s="4" t="s">
        <v>16</v>
      </c>
      <c r="F15" s="263"/>
      <c r="G15" s="2" t="s">
        <v>19</v>
      </c>
      <c r="H15" s="267"/>
      <c r="I15" s="4" t="s">
        <v>21</v>
      </c>
      <c r="J15" s="29"/>
      <c r="K15" s="2">
        <f t="shared" si="0"/>
      </c>
      <c r="L15" s="2" t="s">
        <v>19</v>
      </c>
      <c r="M15" s="4">
        <f t="shared" si="1"/>
      </c>
      <c r="N15" s="4">
        <f t="shared" si="2"/>
      </c>
      <c r="O15" s="4" t="s">
        <v>21</v>
      </c>
      <c r="P15" s="388" t="s">
        <v>403</v>
      </c>
      <c r="Q15" s="270"/>
      <c r="R15" s="263"/>
      <c r="S15" s="264"/>
      <c r="T15" s="7"/>
      <c r="U15" s="8"/>
    </row>
    <row r="16" spans="1:21" ht="15">
      <c r="A16" s="2" t="s">
        <v>1</v>
      </c>
      <c r="B16" s="2">
        <v>2</v>
      </c>
      <c r="C16" s="2" t="s">
        <v>7</v>
      </c>
      <c r="D16" s="3"/>
      <c r="E16" s="4" t="s">
        <v>16</v>
      </c>
      <c r="F16" s="263"/>
      <c r="G16" s="2" t="s">
        <v>19</v>
      </c>
      <c r="H16" s="267"/>
      <c r="I16" s="4" t="s">
        <v>21</v>
      </c>
      <c r="J16" s="29"/>
      <c r="K16" s="2">
        <f t="shared" si="0"/>
      </c>
      <c r="L16" s="2" t="s">
        <v>19</v>
      </c>
      <c r="M16" s="4">
        <f t="shared" si="1"/>
      </c>
      <c r="N16" s="4">
        <f t="shared" si="2"/>
      </c>
      <c r="O16" s="4" t="s">
        <v>21</v>
      </c>
      <c r="P16" s="388" t="s">
        <v>403</v>
      </c>
      <c r="Q16" s="270"/>
      <c r="R16" s="263"/>
      <c r="S16" s="264"/>
      <c r="T16" s="7"/>
      <c r="U16" s="8"/>
    </row>
    <row r="17" spans="1:21" ht="15">
      <c r="A17" s="2" t="s">
        <v>1</v>
      </c>
      <c r="B17" s="2">
        <v>2</v>
      </c>
      <c r="C17" s="2" t="s">
        <v>7</v>
      </c>
      <c r="D17" s="3"/>
      <c r="E17" s="4" t="s">
        <v>16</v>
      </c>
      <c r="F17" s="263"/>
      <c r="G17" s="2" t="s">
        <v>19</v>
      </c>
      <c r="H17" s="267"/>
      <c r="I17" s="4" t="s">
        <v>21</v>
      </c>
      <c r="J17" s="29"/>
      <c r="K17" s="2">
        <f t="shared" si="0"/>
      </c>
      <c r="L17" s="2" t="s">
        <v>19</v>
      </c>
      <c r="M17" s="4">
        <f t="shared" si="1"/>
      </c>
      <c r="N17" s="4">
        <f t="shared" si="2"/>
      </c>
      <c r="O17" s="4" t="s">
        <v>21</v>
      </c>
      <c r="P17" s="388" t="s">
        <v>403</v>
      </c>
      <c r="Q17" s="270"/>
      <c r="R17" s="263"/>
      <c r="S17" s="264"/>
      <c r="T17" s="7"/>
      <c r="U17" s="8"/>
    </row>
    <row r="18" spans="1:21" ht="15">
      <c r="A18" s="2" t="s">
        <v>1</v>
      </c>
      <c r="B18" s="2">
        <v>3</v>
      </c>
      <c r="C18" s="2" t="s">
        <v>8</v>
      </c>
      <c r="D18" s="3"/>
      <c r="E18" s="4" t="s">
        <v>16</v>
      </c>
      <c r="F18" s="263"/>
      <c r="G18" s="2" t="s">
        <v>19</v>
      </c>
      <c r="H18" s="6"/>
      <c r="I18" s="4" t="s">
        <v>21</v>
      </c>
      <c r="J18" s="29"/>
      <c r="K18" s="2">
        <f t="shared" si="0"/>
      </c>
      <c r="L18" s="2" t="s">
        <v>19</v>
      </c>
      <c r="M18" s="4">
        <f t="shared" si="1"/>
      </c>
      <c r="N18" s="4">
        <f t="shared" si="2"/>
      </c>
      <c r="O18" s="4" t="s">
        <v>21</v>
      </c>
      <c r="P18" s="388" t="s">
        <v>403</v>
      </c>
      <c r="Q18" s="270"/>
      <c r="R18" s="263"/>
      <c r="S18" s="264"/>
      <c r="T18" s="7"/>
      <c r="U18" s="8"/>
    </row>
    <row r="19" spans="1:21" ht="15">
      <c r="A19" s="2" t="s">
        <v>1</v>
      </c>
      <c r="B19" s="2">
        <v>3</v>
      </c>
      <c r="C19" s="2" t="s">
        <v>8</v>
      </c>
      <c r="D19" s="3"/>
      <c r="E19" s="4" t="s">
        <v>16</v>
      </c>
      <c r="F19" s="263"/>
      <c r="G19" s="2" t="s">
        <v>19</v>
      </c>
      <c r="H19" s="6"/>
      <c r="I19" s="4" t="s">
        <v>21</v>
      </c>
      <c r="J19" s="29"/>
      <c r="K19" s="2">
        <f t="shared" si="0"/>
      </c>
      <c r="L19" s="2" t="s">
        <v>19</v>
      </c>
      <c r="M19" s="4">
        <f t="shared" si="1"/>
      </c>
      <c r="N19" s="4">
        <f t="shared" si="2"/>
      </c>
      <c r="O19" s="4" t="s">
        <v>21</v>
      </c>
      <c r="P19" s="388" t="s">
        <v>403</v>
      </c>
      <c r="Q19" s="270"/>
      <c r="R19" s="263"/>
      <c r="S19" s="264"/>
      <c r="T19" s="7"/>
      <c r="U19" s="8"/>
    </row>
    <row r="20" spans="1:21" ht="15">
      <c r="A20" s="2" t="s">
        <v>1</v>
      </c>
      <c r="B20" s="2">
        <v>3</v>
      </c>
      <c r="C20" s="2" t="s">
        <v>8</v>
      </c>
      <c r="D20" s="3"/>
      <c r="E20" s="4" t="s">
        <v>16</v>
      </c>
      <c r="F20" s="263"/>
      <c r="G20" s="2" t="s">
        <v>19</v>
      </c>
      <c r="H20" s="6"/>
      <c r="I20" s="4" t="s">
        <v>21</v>
      </c>
      <c r="J20" s="29"/>
      <c r="K20" s="2">
        <f t="shared" si="0"/>
      </c>
      <c r="L20" s="2" t="s">
        <v>19</v>
      </c>
      <c r="M20" s="4">
        <f t="shared" si="1"/>
      </c>
      <c r="N20" s="4">
        <f t="shared" si="2"/>
      </c>
      <c r="O20" s="4" t="s">
        <v>21</v>
      </c>
      <c r="P20" s="388" t="s">
        <v>403</v>
      </c>
      <c r="Q20" s="270"/>
      <c r="R20" s="263"/>
      <c r="S20" s="264"/>
      <c r="T20" s="7"/>
      <c r="U20" s="8"/>
    </row>
    <row r="21" spans="1:21" ht="15">
      <c r="A21" s="2" t="s">
        <v>1</v>
      </c>
      <c r="B21" s="2">
        <v>3</v>
      </c>
      <c r="C21" s="2" t="s">
        <v>8</v>
      </c>
      <c r="D21" s="3"/>
      <c r="E21" s="4" t="s">
        <v>16</v>
      </c>
      <c r="F21" s="263"/>
      <c r="G21" s="2" t="s">
        <v>19</v>
      </c>
      <c r="H21" s="6"/>
      <c r="I21" s="4" t="s">
        <v>21</v>
      </c>
      <c r="J21" s="29"/>
      <c r="K21" s="2">
        <f t="shared" si="0"/>
      </c>
      <c r="L21" s="2" t="s">
        <v>19</v>
      </c>
      <c r="M21" s="4">
        <f t="shared" si="1"/>
      </c>
      <c r="N21" s="4">
        <f t="shared" si="2"/>
      </c>
      <c r="O21" s="4" t="s">
        <v>21</v>
      </c>
      <c r="P21" s="388" t="s">
        <v>403</v>
      </c>
      <c r="Q21" s="270"/>
      <c r="R21" s="263"/>
      <c r="S21" s="264"/>
      <c r="T21" s="7"/>
      <c r="U21" s="8"/>
    </row>
    <row r="22" spans="1:21" ht="15">
      <c r="A22" s="2" t="s">
        <v>1</v>
      </c>
      <c r="B22" s="2">
        <v>3</v>
      </c>
      <c r="C22" s="2" t="s">
        <v>8</v>
      </c>
      <c r="D22" s="3"/>
      <c r="E22" s="4" t="s">
        <v>16</v>
      </c>
      <c r="F22" s="263"/>
      <c r="G22" s="2" t="s">
        <v>19</v>
      </c>
      <c r="H22" s="6"/>
      <c r="I22" s="4" t="s">
        <v>21</v>
      </c>
      <c r="J22" s="29"/>
      <c r="K22" s="2">
        <f>IF(J22="","",VLOOKUP(J22,$B$338:$K$488,2))</f>
      </c>
      <c r="L22" s="2" t="s">
        <v>19</v>
      </c>
      <c r="M22" s="4">
        <f>IF(J22="","",VLOOKUP(J22,$B$338:$K$488,4))</f>
      </c>
      <c r="N22" s="4">
        <f>IF(J22="","",VLOOKUP(J22,$B$338:$K$488,5))</f>
      </c>
      <c r="O22" s="4" t="s">
        <v>21</v>
      </c>
      <c r="P22" s="388" t="s">
        <v>403</v>
      </c>
      <c r="Q22" s="270"/>
      <c r="R22" s="263"/>
      <c r="S22" s="264"/>
      <c r="T22" s="7"/>
      <c r="U22" s="8"/>
    </row>
    <row r="23" spans="1:21" ht="15">
      <c r="A23" s="2" t="s">
        <v>1</v>
      </c>
      <c r="B23" s="2">
        <v>3</v>
      </c>
      <c r="C23" s="2" t="s">
        <v>8</v>
      </c>
      <c r="D23" s="3"/>
      <c r="E23" s="4" t="s">
        <v>16</v>
      </c>
      <c r="F23" s="263"/>
      <c r="G23" s="2" t="s">
        <v>19</v>
      </c>
      <c r="H23" s="6"/>
      <c r="I23" s="4" t="s">
        <v>21</v>
      </c>
      <c r="J23" s="29"/>
      <c r="K23" s="2">
        <f t="shared" si="0"/>
      </c>
      <c r="L23" s="2" t="s">
        <v>19</v>
      </c>
      <c r="M23" s="4">
        <f t="shared" si="1"/>
      </c>
      <c r="N23" s="4">
        <f t="shared" si="2"/>
      </c>
      <c r="O23" s="4" t="s">
        <v>21</v>
      </c>
      <c r="P23" s="388" t="s">
        <v>403</v>
      </c>
      <c r="Q23" s="270"/>
      <c r="R23" s="263"/>
      <c r="S23" s="264"/>
      <c r="T23" s="7"/>
      <c r="U23" s="8"/>
    </row>
    <row r="24" spans="1:21" ht="15">
      <c r="A24" s="2" t="s">
        <v>1</v>
      </c>
      <c r="B24" s="2">
        <v>3</v>
      </c>
      <c r="C24" s="2" t="s">
        <v>8</v>
      </c>
      <c r="D24" s="3"/>
      <c r="E24" s="4" t="s">
        <v>16</v>
      </c>
      <c r="F24" s="263"/>
      <c r="G24" s="2" t="s">
        <v>19</v>
      </c>
      <c r="H24" s="6"/>
      <c r="I24" s="4" t="s">
        <v>21</v>
      </c>
      <c r="J24" s="29"/>
      <c r="K24" s="2">
        <f t="shared" si="0"/>
      </c>
      <c r="L24" s="2" t="s">
        <v>19</v>
      </c>
      <c r="M24" s="4">
        <f t="shared" si="1"/>
      </c>
      <c r="N24" s="4">
        <f t="shared" si="2"/>
      </c>
      <c r="O24" s="4" t="s">
        <v>21</v>
      </c>
      <c r="P24" s="388" t="s">
        <v>403</v>
      </c>
      <c r="Q24" s="270"/>
      <c r="R24" s="263"/>
      <c r="S24" s="264"/>
      <c r="T24" s="7"/>
      <c r="U24" s="8"/>
    </row>
    <row r="25" spans="1:21" ht="15">
      <c r="A25" s="2" t="s">
        <v>1</v>
      </c>
      <c r="B25" s="2">
        <v>3</v>
      </c>
      <c r="C25" s="2" t="s">
        <v>8</v>
      </c>
      <c r="D25" s="3"/>
      <c r="E25" s="4" t="s">
        <v>16</v>
      </c>
      <c r="F25" s="263"/>
      <c r="G25" s="2" t="s">
        <v>19</v>
      </c>
      <c r="H25" s="6"/>
      <c r="I25" s="4" t="s">
        <v>21</v>
      </c>
      <c r="J25" s="29"/>
      <c r="K25" s="2">
        <f t="shared" si="0"/>
      </c>
      <c r="L25" s="2" t="s">
        <v>19</v>
      </c>
      <c r="M25" s="4">
        <f t="shared" si="1"/>
      </c>
      <c r="N25" s="4">
        <f t="shared" si="2"/>
      </c>
      <c r="O25" s="4" t="s">
        <v>21</v>
      </c>
      <c r="P25" s="388" t="s">
        <v>403</v>
      </c>
      <c r="Q25" s="270"/>
      <c r="R25" s="263"/>
      <c r="S25" s="264"/>
      <c r="T25" s="7"/>
      <c r="U25" s="8"/>
    </row>
    <row r="26" spans="1:21" ht="15">
      <c r="A26" s="2" t="s">
        <v>1</v>
      </c>
      <c r="B26" s="2">
        <v>4</v>
      </c>
      <c r="C26" s="2" t="s">
        <v>9</v>
      </c>
      <c r="D26" s="265"/>
      <c r="E26" s="4" t="s">
        <v>16</v>
      </c>
      <c r="F26" s="263"/>
      <c r="G26" s="2" t="s">
        <v>19</v>
      </c>
      <c r="H26" s="6"/>
      <c r="I26" s="4" t="s">
        <v>21</v>
      </c>
      <c r="J26" s="29"/>
      <c r="K26" s="2">
        <f t="shared" si="0"/>
      </c>
      <c r="L26" s="2" t="s">
        <v>19</v>
      </c>
      <c r="M26" s="4">
        <f t="shared" si="1"/>
      </c>
      <c r="N26" s="4">
        <f t="shared" si="2"/>
      </c>
      <c r="O26" s="4" t="s">
        <v>21</v>
      </c>
      <c r="P26" s="388" t="s">
        <v>403</v>
      </c>
      <c r="Q26" s="270"/>
      <c r="R26" s="263"/>
      <c r="S26" s="264"/>
      <c r="T26" s="7"/>
      <c r="U26" s="8"/>
    </row>
    <row r="27" spans="1:21" ht="15">
      <c r="A27" s="2" t="s">
        <v>1</v>
      </c>
      <c r="B27" s="2">
        <v>4</v>
      </c>
      <c r="C27" s="2" t="s">
        <v>9</v>
      </c>
      <c r="D27" s="265"/>
      <c r="E27" s="4" t="s">
        <v>16</v>
      </c>
      <c r="F27" s="263"/>
      <c r="G27" s="2" t="s">
        <v>19</v>
      </c>
      <c r="H27" s="6"/>
      <c r="I27" s="4" t="s">
        <v>21</v>
      </c>
      <c r="J27" s="29"/>
      <c r="K27" s="2">
        <f t="shared" si="0"/>
      </c>
      <c r="L27" s="2" t="s">
        <v>19</v>
      </c>
      <c r="M27" s="4">
        <f t="shared" si="1"/>
      </c>
      <c r="N27" s="4">
        <f t="shared" si="2"/>
      </c>
      <c r="O27" s="4" t="s">
        <v>21</v>
      </c>
      <c r="P27" s="388" t="s">
        <v>403</v>
      </c>
      <c r="Q27" s="270"/>
      <c r="R27" s="263"/>
      <c r="S27" s="264"/>
      <c r="T27" s="7"/>
      <c r="U27" s="8"/>
    </row>
    <row r="28" spans="1:21" ht="15">
      <c r="A28" s="2" t="s">
        <v>1</v>
      </c>
      <c r="B28" s="2">
        <v>4</v>
      </c>
      <c r="C28" s="2" t="s">
        <v>9</v>
      </c>
      <c r="D28" s="265"/>
      <c r="E28" s="4" t="s">
        <v>16</v>
      </c>
      <c r="F28" s="263"/>
      <c r="G28" s="2" t="s">
        <v>19</v>
      </c>
      <c r="H28" s="6"/>
      <c r="I28" s="4" t="s">
        <v>21</v>
      </c>
      <c r="J28" s="29"/>
      <c r="K28" s="2">
        <f>IF(J28="","",VLOOKUP(J28,$B$338:$K$488,2))</f>
      </c>
      <c r="L28" s="2" t="s">
        <v>19</v>
      </c>
      <c r="M28" s="4">
        <f>IF(J28="","",VLOOKUP(J28,$B$338:$K$488,4))</f>
      </c>
      <c r="N28" s="4">
        <f>IF(J28="","",VLOOKUP(J28,$B$338:$K$488,5))</f>
      </c>
      <c r="O28" s="4" t="s">
        <v>21</v>
      </c>
      <c r="P28" s="388" t="s">
        <v>403</v>
      </c>
      <c r="Q28" s="270"/>
      <c r="R28" s="263"/>
      <c r="S28" s="264"/>
      <c r="T28" s="7"/>
      <c r="U28" s="8"/>
    </row>
    <row r="29" spans="1:21" ht="15">
      <c r="A29" s="2" t="s">
        <v>1</v>
      </c>
      <c r="B29" s="2">
        <v>4</v>
      </c>
      <c r="C29" s="2" t="s">
        <v>9</v>
      </c>
      <c r="D29" s="265"/>
      <c r="E29" s="4" t="s">
        <v>16</v>
      </c>
      <c r="F29" s="263"/>
      <c r="G29" s="2" t="s">
        <v>19</v>
      </c>
      <c r="H29" s="6"/>
      <c r="I29" s="4" t="s">
        <v>21</v>
      </c>
      <c r="J29" s="29"/>
      <c r="K29" s="2">
        <f t="shared" si="0"/>
      </c>
      <c r="L29" s="2" t="s">
        <v>19</v>
      </c>
      <c r="M29" s="4">
        <f t="shared" si="1"/>
      </c>
      <c r="N29" s="4">
        <f t="shared" si="2"/>
      </c>
      <c r="O29" s="4" t="s">
        <v>21</v>
      </c>
      <c r="P29" s="388" t="s">
        <v>403</v>
      </c>
      <c r="Q29" s="270"/>
      <c r="R29" s="263"/>
      <c r="S29" s="264"/>
      <c r="T29" s="7"/>
      <c r="U29" s="8"/>
    </row>
    <row r="30" spans="1:21" ht="15">
      <c r="A30" s="2" t="s">
        <v>1</v>
      </c>
      <c r="B30" s="2">
        <v>4</v>
      </c>
      <c r="C30" s="2" t="s">
        <v>9</v>
      </c>
      <c r="D30" s="265"/>
      <c r="E30" s="4" t="s">
        <v>16</v>
      </c>
      <c r="F30" s="263"/>
      <c r="G30" s="2" t="s">
        <v>19</v>
      </c>
      <c r="H30" s="6"/>
      <c r="I30" s="4" t="s">
        <v>21</v>
      </c>
      <c r="J30" s="29"/>
      <c r="K30" s="2">
        <f t="shared" si="0"/>
      </c>
      <c r="L30" s="2" t="s">
        <v>19</v>
      </c>
      <c r="M30" s="4">
        <f t="shared" si="1"/>
      </c>
      <c r="N30" s="4">
        <f t="shared" si="2"/>
      </c>
      <c r="O30" s="4" t="s">
        <v>21</v>
      </c>
      <c r="P30" s="388" t="s">
        <v>403</v>
      </c>
      <c r="Q30" s="270"/>
      <c r="R30" s="263"/>
      <c r="S30" s="264"/>
      <c r="T30" s="7"/>
      <c r="U30" s="8"/>
    </row>
    <row r="31" spans="1:21" ht="15">
      <c r="A31" s="2" t="s">
        <v>1</v>
      </c>
      <c r="B31" s="2">
        <v>4</v>
      </c>
      <c r="C31" s="2" t="s">
        <v>9</v>
      </c>
      <c r="D31" s="265"/>
      <c r="E31" s="4" t="s">
        <v>16</v>
      </c>
      <c r="F31" s="263"/>
      <c r="G31" s="2" t="s">
        <v>19</v>
      </c>
      <c r="H31" s="6"/>
      <c r="I31" s="4" t="s">
        <v>21</v>
      </c>
      <c r="J31" s="29"/>
      <c r="K31" s="2">
        <f t="shared" si="0"/>
      </c>
      <c r="L31" s="2" t="s">
        <v>19</v>
      </c>
      <c r="M31" s="4">
        <f t="shared" si="1"/>
      </c>
      <c r="N31" s="4">
        <f t="shared" si="2"/>
      </c>
      <c r="O31" s="4" t="s">
        <v>21</v>
      </c>
      <c r="P31" s="388" t="s">
        <v>403</v>
      </c>
      <c r="Q31" s="270"/>
      <c r="R31" s="263"/>
      <c r="S31" s="264"/>
      <c r="T31" s="7"/>
      <c r="U31" s="8"/>
    </row>
    <row r="32" spans="1:21" ht="15">
      <c r="A32" s="2" t="s">
        <v>1</v>
      </c>
      <c r="B32" s="2">
        <v>4</v>
      </c>
      <c r="C32" s="2" t="s">
        <v>9</v>
      </c>
      <c r="D32" s="265"/>
      <c r="E32" s="4" t="s">
        <v>16</v>
      </c>
      <c r="F32" s="263"/>
      <c r="G32" s="2" t="s">
        <v>19</v>
      </c>
      <c r="H32" s="6"/>
      <c r="I32" s="4" t="s">
        <v>21</v>
      </c>
      <c r="J32" s="29"/>
      <c r="K32" s="2">
        <f t="shared" si="0"/>
      </c>
      <c r="L32" s="2" t="s">
        <v>19</v>
      </c>
      <c r="M32" s="4">
        <f t="shared" si="1"/>
      </c>
      <c r="N32" s="4">
        <f t="shared" si="2"/>
      </c>
      <c r="O32" s="4" t="s">
        <v>21</v>
      </c>
      <c r="P32" s="388" t="s">
        <v>403</v>
      </c>
      <c r="Q32" s="270"/>
      <c r="R32" s="263"/>
      <c r="S32" s="264"/>
      <c r="T32" s="7"/>
      <c r="U32" s="8"/>
    </row>
    <row r="33" spans="1:21" ht="15">
      <c r="A33" s="2" t="s">
        <v>1</v>
      </c>
      <c r="B33" s="2">
        <v>4</v>
      </c>
      <c r="C33" s="2" t="s">
        <v>9</v>
      </c>
      <c r="D33" s="265"/>
      <c r="E33" s="4" t="s">
        <v>16</v>
      </c>
      <c r="F33" s="263"/>
      <c r="G33" s="2" t="s">
        <v>19</v>
      </c>
      <c r="H33" s="6"/>
      <c r="I33" s="4" t="s">
        <v>21</v>
      </c>
      <c r="J33" s="29"/>
      <c r="K33" s="2">
        <f t="shared" si="0"/>
      </c>
      <c r="L33" s="2" t="s">
        <v>19</v>
      </c>
      <c r="M33" s="4">
        <f t="shared" si="1"/>
      </c>
      <c r="N33" s="4">
        <f t="shared" si="2"/>
      </c>
      <c r="O33" s="4" t="s">
        <v>21</v>
      </c>
      <c r="P33" s="388" t="s">
        <v>403</v>
      </c>
      <c r="Q33" s="270"/>
      <c r="R33" s="263"/>
      <c r="S33" s="264"/>
      <c r="T33" s="7"/>
      <c r="U33" s="8"/>
    </row>
    <row r="34" spans="1:21" ht="15">
      <c r="A34" s="2" t="s">
        <v>1</v>
      </c>
      <c r="B34" s="2">
        <v>5</v>
      </c>
      <c r="C34" s="45" t="s">
        <v>42</v>
      </c>
      <c r="D34" s="266"/>
      <c r="E34" s="4" t="s">
        <v>16</v>
      </c>
      <c r="F34" s="263"/>
      <c r="G34" s="2" t="s">
        <v>19</v>
      </c>
      <c r="H34" s="6"/>
      <c r="I34" s="4" t="s">
        <v>21</v>
      </c>
      <c r="J34" s="29"/>
      <c r="K34" s="2">
        <f t="shared" si="0"/>
      </c>
      <c r="L34" s="2" t="s">
        <v>19</v>
      </c>
      <c r="M34" s="4">
        <f t="shared" si="1"/>
      </c>
      <c r="N34" s="4">
        <f t="shared" si="2"/>
      </c>
      <c r="O34" s="4" t="s">
        <v>21</v>
      </c>
      <c r="P34" s="388" t="s">
        <v>403</v>
      </c>
      <c r="Q34" s="270"/>
      <c r="R34" s="263"/>
      <c r="S34" s="264"/>
      <c r="T34" s="7"/>
      <c r="U34" s="8"/>
    </row>
    <row r="35" spans="1:21" ht="15">
      <c r="A35" s="2" t="s">
        <v>1</v>
      </c>
      <c r="B35" s="2">
        <v>5</v>
      </c>
      <c r="C35" s="45" t="s">
        <v>42</v>
      </c>
      <c r="D35" s="266"/>
      <c r="E35" s="4" t="s">
        <v>16</v>
      </c>
      <c r="F35" s="263"/>
      <c r="G35" s="2" t="s">
        <v>19</v>
      </c>
      <c r="H35" s="6"/>
      <c r="I35" s="4" t="s">
        <v>21</v>
      </c>
      <c r="J35" s="29"/>
      <c r="K35" s="2">
        <f t="shared" si="0"/>
      </c>
      <c r="L35" s="2" t="s">
        <v>19</v>
      </c>
      <c r="M35" s="4">
        <f t="shared" si="1"/>
      </c>
      <c r="N35" s="4">
        <f t="shared" si="2"/>
      </c>
      <c r="O35" s="4" t="s">
        <v>21</v>
      </c>
      <c r="P35" s="388" t="s">
        <v>403</v>
      </c>
      <c r="Q35" s="270"/>
      <c r="R35" s="263"/>
      <c r="S35" s="264"/>
      <c r="T35" s="7"/>
      <c r="U35" s="8"/>
    </row>
    <row r="36" spans="1:21" ht="15">
      <c r="A36" s="2" t="s">
        <v>1</v>
      </c>
      <c r="B36" s="2">
        <v>5</v>
      </c>
      <c r="C36" s="45" t="s">
        <v>42</v>
      </c>
      <c r="D36" s="266"/>
      <c r="E36" s="4" t="s">
        <v>16</v>
      </c>
      <c r="F36" s="263"/>
      <c r="G36" s="2" t="s">
        <v>19</v>
      </c>
      <c r="H36" s="6"/>
      <c r="I36" s="4" t="s">
        <v>21</v>
      </c>
      <c r="J36" s="29"/>
      <c r="K36" s="2">
        <f t="shared" si="0"/>
      </c>
      <c r="L36" s="2" t="s">
        <v>19</v>
      </c>
      <c r="M36" s="4">
        <f t="shared" si="1"/>
      </c>
      <c r="N36" s="4">
        <f t="shared" si="2"/>
      </c>
      <c r="O36" s="4" t="s">
        <v>21</v>
      </c>
      <c r="P36" s="388" t="s">
        <v>403</v>
      </c>
      <c r="Q36" s="270"/>
      <c r="R36" s="263"/>
      <c r="S36" s="264"/>
      <c r="T36" s="7"/>
      <c r="U36" s="8"/>
    </row>
    <row r="37" spans="1:21" ht="15">
      <c r="A37" s="2" t="s">
        <v>1</v>
      </c>
      <c r="B37" s="2">
        <v>5</v>
      </c>
      <c r="C37" s="45" t="s">
        <v>42</v>
      </c>
      <c r="D37" s="266"/>
      <c r="E37" s="4" t="s">
        <v>16</v>
      </c>
      <c r="F37" s="263"/>
      <c r="G37" s="2" t="s">
        <v>19</v>
      </c>
      <c r="H37" s="6"/>
      <c r="I37" s="4" t="s">
        <v>21</v>
      </c>
      <c r="J37" s="29"/>
      <c r="K37" s="2">
        <f>IF(J37="","",VLOOKUP(J37,$B$338:$K$488,2))</f>
      </c>
      <c r="L37" s="2" t="s">
        <v>19</v>
      </c>
      <c r="M37" s="4">
        <f>IF(J37="","",VLOOKUP(J37,$B$338:$K$488,4))</f>
      </c>
      <c r="N37" s="4">
        <f>IF(J37="","",VLOOKUP(J37,$B$338:$K$488,5))</f>
      </c>
      <c r="O37" s="4" t="s">
        <v>21</v>
      </c>
      <c r="P37" s="388" t="s">
        <v>403</v>
      </c>
      <c r="Q37" s="270"/>
      <c r="R37" s="263"/>
      <c r="S37" s="264"/>
      <c r="T37" s="7"/>
      <c r="U37" s="8"/>
    </row>
    <row r="38" spans="1:21" ht="15">
      <c r="A38" s="2" t="s">
        <v>1</v>
      </c>
      <c r="B38" s="2">
        <v>5</v>
      </c>
      <c r="C38" s="45" t="s">
        <v>42</v>
      </c>
      <c r="D38" s="266"/>
      <c r="E38" s="4" t="s">
        <v>16</v>
      </c>
      <c r="F38" s="263"/>
      <c r="G38" s="2" t="s">
        <v>19</v>
      </c>
      <c r="H38" s="6"/>
      <c r="I38" s="4" t="s">
        <v>21</v>
      </c>
      <c r="J38" s="29"/>
      <c r="K38" s="2">
        <f>IF(J38="","",VLOOKUP(J38,$B$338:$K$488,2))</f>
      </c>
      <c r="L38" s="2" t="s">
        <v>19</v>
      </c>
      <c r="M38" s="4">
        <f>IF(J38="","",VLOOKUP(J38,$B$338:$K$488,4))</f>
      </c>
      <c r="N38" s="4">
        <f>IF(J38="","",VLOOKUP(J38,$B$338:$K$488,5))</f>
      </c>
      <c r="O38" s="4" t="s">
        <v>21</v>
      </c>
      <c r="P38" s="388" t="s">
        <v>403</v>
      </c>
      <c r="Q38" s="270"/>
      <c r="R38" s="263"/>
      <c r="S38" s="264"/>
      <c r="T38" s="7"/>
      <c r="U38" s="8"/>
    </row>
    <row r="39" spans="1:21" ht="15">
      <c r="A39" s="2" t="s">
        <v>1</v>
      </c>
      <c r="B39" s="2">
        <v>5</v>
      </c>
      <c r="C39" s="45" t="s">
        <v>42</v>
      </c>
      <c r="D39" s="266"/>
      <c r="E39" s="4" t="s">
        <v>16</v>
      </c>
      <c r="F39" s="263"/>
      <c r="G39" s="2" t="s">
        <v>19</v>
      </c>
      <c r="H39" s="6"/>
      <c r="I39" s="4" t="s">
        <v>21</v>
      </c>
      <c r="J39" s="29"/>
      <c r="K39" s="2">
        <f t="shared" si="0"/>
      </c>
      <c r="L39" s="2" t="s">
        <v>19</v>
      </c>
      <c r="M39" s="4">
        <f t="shared" si="1"/>
      </c>
      <c r="N39" s="4">
        <f t="shared" si="2"/>
      </c>
      <c r="O39" s="4" t="s">
        <v>21</v>
      </c>
      <c r="P39" s="388" t="s">
        <v>403</v>
      </c>
      <c r="Q39" s="270"/>
      <c r="R39" s="263"/>
      <c r="S39" s="264"/>
      <c r="T39" s="7"/>
      <c r="U39" s="8"/>
    </row>
    <row r="40" spans="1:21" ht="15">
      <c r="A40" s="2" t="s">
        <v>1</v>
      </c>
      <c r="B40" s="2">
        <v>5</v>
      </c>
      <c r="C40" s="45" t="s">
        <v>42</v>
      </c>
      <c r="D40" s="266"/>
      <c r="E40" s="4" t="s">
        <v>16</v>
      </c>
      <c r="F40" s="263"/>
      <c r="G40" s="2" t="s">
        <v>19</v>
      </c>
      <c r="H40" s="6"/>
      <c r="I40" s="4" t="s">
        <v>21</v>
      </c>
      <c r="J40" s="29"/>
      <c r="K40" s="2">
        <f t="shared" si="0"/>
      </c>
      <c r="L40" s="2" t="s">
        <v>19</v>
      </c>
      <c r="M40" s="4">
        <f t="shared" si="1"/>
      </c>
      <c r="N40" s="4">
        <f t="shared" si="2"/>
      </c>
      <c r="O40" s="4" t="s">
        <v>21</v>
      </c>
      <c r="P40" s="388" t="s">
        <v>403</v>
      </c>
      <c r="Q40" s="270"/>
      <c r="R40" s="263"/>
      <c r="S40" s="264"/>
      <c r="T40" s="7"/>
      <c r="U40" s="8"/>
    </row>
    <row r="41" spans="1:21" ht="15">
      <c r="A41" s="2" t="s">
        <v>1</v>
      </c>
      <c r="B41" s="2">
        <v>5</v>
      </c>
      <c r="C41" s="45" t="s">
        <v>42</v>
      </c>
      <c r="D41" s="266"/>
      <c r="E41" s="4" t="s">
        <v>16</v>
      </c>
      <c r="F41" s="263"/>
      <c r="G41" s="2" t="s">
        <v>19</v>
      </c>
      <c r="H41" s="6"/>
      <c r="I41" s="4" t="s">
        <v>21</v>
      </c>
      <c r="J41" s="29"/>
      <c r="K41" s="2">
        <f t="shared" si="0"/>
      </c>
      <c r="L41" s="2" t="s">
        <v>19</v>
      </c>
      <c r="M41" s="4">
        <f t="shared" si="1"/>
      </c>
      <c r="N41" s="4">
        <f t="shared" si="2"/>
      </c>
      <c r="O41" s="4" t="s">
        <v>21</v>
      </c>
      <c r="P41" s="388" t="s">
        <v>403</v>
      </c>
      <c r="Q41" s="270"/>
      <c r="R41" s="263"/>
      <c r="S41" s="264"/>
      <c r="T41" s="7"/>
      <c r="U41" s="8"/>
    </row>
    <row r="42" spans="1:21" ht="15">
      <c r="A42" s="2" t="s">
        <v>1</v>
      </c>
      <c r="B42" s="2">
        <v>6</v>
      </c>
      <c r="C42" s="2" t="s">
        <v>10</v>
      </c>
      <c r="D42" s="265"/>
      <c r="E42" s="4" t="s">
        <v>16</v>
      </c>
      <c r="F42" s="263"/>
      <c r="G42" s="2" t="s">
        <v>19</v>
      </c>
      <c r="H42" s="6"/>
      <c r="I42" s="4" t="s">
        <v>21</v>
      </c>
      <c r="J42" s="29"/>
      <c r="K42" s="2">
        <f t="shared" si="0"/>
      </c>
      <c r="L42" s="2" t="s">
        <v>19</v>
      </c>
      <c r="M42" s="4">
        <f t="shared" si="1"/>
      </c>
      <c r="N42" s="4">
        <f t="shared" si="2"/>
      </c>
      <c r="O42" s="4" t="s">
        <v>21</v>
      </c>
      <c r="P42" s="388" t="s">
        <v>403</v>
      </c>
      <c r="Q42" s="270"/>
      <c r="R42" s="263"/>
      <c r="S42" s="264"/>
      <c r="T42" s="7"/>
      <c r="U42" s="8"/>
    </row>
    <row r="43" spans="1:21" ht="15">
      <c r="A43" s="2" t="s">
        <v>1</v>
      </c>
      <c r="B43" s="2">
        <v>6</v>
      </c>
      <c r="C43" s="2" t="s">
        <v>10</v>
      </c>
      <c r="D43" s="265"/>
      <c r="E43" s="4" t="s">
        <v>16</v>
      </c>
      <c r="F43" s="263"/>
      <c r="G43" s="2" t="s">
        <v>19</v>
      </c>
      <c r="H43" s="6"/>
      <c r="I43" s="4" t="s">
        <v>21</v>
      </c>
      <c r="J43" s="29"/>
      <c r="K43" s="2">
        <f t="shared" si="0"/>
      </c>
      <c r="L43" s="2" t="s">
        <v>19</v>
      </c>
      <c r="M43" s="4">
        <f t="shared" si="1"/>
      </c>
      <c r="N43" s="4">
        <f t="shared" si="2"/>
      </c>
      <c r="O43" s="4" t="s">
        <v>21</v>
      </c>
      <c r="P43" s="388" t="s">
        <v>403</v>
      </c>
      <c r="Q43" s="270"/>
      <c r="R43" s="263"/>
      <c r="S43" s="264"/>
      <c r="T43" s="7"/>
      <c r="U43" s="8"/>
    </row>
    <row r="44" spans="1:21" ht="15">
      <c r="A44" s="2" t="s">
        <v>1</v>
      </c>
      <c r="B44" s="2">
        <v>6</v>
      </c>
      <c r="C44" s="2" t="s">
        <v>10</v>
      </c>
      <c r="D44" s="265"/>
      <c r="E44" s="4" t="s">
        <v>16</v>
      </c>
      <c r="F44" s="263"/>
      <c r="G44" s="2" t="s">
        <v>19</v>
      </c>
      <c r="H44" s="6"/>
      <c r="I44" s="4" t="s">
        <v>21</v>
      </c>
      <c r="J44" s="29"/>
      <c r="K44" s="2">
        <f t="shared" si="0"/>
      </c>
      <c r="L44" s="2" t="s">
        <v>19</v>
      </c>
      <c r="M44" s="4">
        <f t="shared" si="1"/>
      </c>
      <c r="N44" s="4">
        <f t="shared" si="2"/>
      </c>
      <c r="O44" s="4" t="s">
        <v>21</v>
      </c>
      <c r="P44" s="388" t="s">
        <v>403</v>
      </c>
      <c r="Q44" s="270"/>
      <c r="R44" s="263"/>
      <c r="S44" s="264"/>
      <c r="T44" s="7"/>
      <c r="U44" s="8"/>
    </row>
    <row r="45" spans="1:21" ht="15">
      <c r="A45" s="2" t="s">
        <v>1</v>
      </c>
      <c r="B45" s="2">
        <v>6</v>
      </c>
      <c r="C45" s="2" t="s">
        <v>10</v>
      </c>
      <c r="D45" s="265"/>
      <c r="E45" s="4" t="s">
        <v>16</v>
      </c>
      <c r="F45" s="263"/>
      <c r="G45" s="2" t="s">
        <v>19</v>
      </c>
      <c r="H45" s="6"/>
      <c r="I45" s="4" t="s">
        <v>21</v>
      </c>
      <c r="J45" s="29"/>
      <c r="K45" s="2">
        <f t="shared" si="0"/>
      </c>
      <c r="L45" s="2" t="s">
        <v>19</v>
      </c>
      <c r="M45" s="4">
        <f t="shared" si="1"/>
      </c>
      <c r="N45" s="4">
        <f t="shared" si="2"/>
      </c>
      <c r="O45" s="4" t="s">
        <v>21</v>
      </c>
      <c r="P45" s="388" t="s">
        <v>403</v>
      </c>
      <c r="Q45" s="270"/>
      <c r="R45" s="263"/>
      <c r="S45" s="264"/>
      <c r="T45" s="7"/>
      <c r="U45" s="8"/>
    </row>
    <row r="46" spans="1:21" ht="15">
      <c r="A46" s="2" t="s">
        <v>1</v>
      </c>
      <c r="B46" s="2">
        <v>6</v>
      </c>
      <c r="C46" s="2" t="s">
        <v>10</v>
      </c>
      <c r="D46" s="265"/>
      <c r="E46" s="4" t="s">
        <v>16</v>
      </c>
      <c r="F46" s="263"/>
      <c r="G46" s="2" t="s">
        <v>19</v>
      </c>
      <c r="H46" s="6"/>
      <c r="I46" s="4" t="s">
        <v>21</v>
      </c>
      <c r="J46" s="29"/>
      <c r="K46" s="2">
        <f>IF(J46="","",VLOOKUP(J46,$B$338:$K$488,2))</f>
      </c>
      <c r="L46" s="2" t="s">
        <v>19</v>
      </c>
      <c r="M46" s="4">
        <f>IF(J46="","",VLOOKUP(J46,$B$338:$K$488,4))</f>
      </c>
      <c r="N46" s="4">
        <f>IF(J46="","",VLOOKUP(J46,$B$338:$K$488,5))</f>
      </c>
      <c r="O46" s="4" t="s">
        <v>21</v>
      </c>
      <c r="P46" s="388" t="s">
        <v>403</v>
      </c>
      <c r="Q46" s="270"/>
      <c r="R46" s="263"/>
      <c r="S46" s="264"/>
      <c r="T46" s="7"/>
      <c r="U46" s="8"/>
    </row>
    <row r="47" spans="1:21" ht="15">
      <c r="A47" s="2" t="s">
        <v>1</v>
      </c>
      <c r="B47" s="2">
        <v>6</v>
      </c>
      <c r="C47" s="2" t="s">
        <v>10</v>
      </c>
      <c r="D47" s="265"/>
      <c r="E47" s="4" t="s">
        <v>16</v>
      </c>
      <c r="F47" s="263"/>
      <c r="G47" s="2" t="s">
        <v>19</v>
      </c>
      <c r="H47" s="6"/>
      <c r="I47" s="4" t="s">
        <v>21</v>
      </c>
      <c r="J47" s="29"/>
      <c r="K47" s="2">
        <f t="shared" si="0"/>
      </c>
      <c r="L47" s="2" t="s">
        <v>19</v>
      </c>
      <c r="M47" s="4">
        <f t="shared" si="1"/>
      </c>
      <c r="N47" s="4">
        <f t="shared" si="2"/>
      </c>
      <c r="O47" s="4" t="s">
        <v>21</v>
      </c>
      <c r="P47" s="388" t="s">
        <v>403</v>
      </c>
      <c r="Q47" s="270"/>
      <c r="R47" s="263"/>
      <c r="S47" s="264"/>
      <c r="T47" s="7"/>
      <c r="U47" s="8"/>
    </row>
    <row r="48" spans="1:21" ht="15">
      <c r="A48" s="2" t="s">
        <v>1</v>
      </c>
      <c r="B48" s="2">
        <v>6</v>
      </c>
      <c r="C48" s="2" t="s">
        <v>10</v>
      </c>
      <c r="D48" s="265"/>
      <c r="E48" s="4" t="s">
        <v>16</v>
      </c>
      <c r="F48" s="263"/>
      <c r="G48" s="2" t="s">
        <v>19</v>
      </c>
      <c r="H48" s="6"/>
      <c r="I48" s="4" t="s">
        <v>21</v>
      </c>
      <c r="J48" s="29"/>
      <c r="K48" s="2">
        <f t="shared" si="0"/>
      </c>
      <c r="L48" s="2" t="s">
        <v>19</v>
      </c>
      <c r="M48" s="4">
        <f t="shared" si="1"/>
      </c>
      <c r="N48" s="4">
        <f t="shared" si="2"/>
      </c>
      <c r="O48" s="4" t="s">
        <v>21</v>
      </c>
      <c r="P48" s="388" t="s">
        <v>403</v>
      </c>
      <c r="Q48" s="270"/>
      <c r="R48" s="263"/>
      <c r="S48" s="264"/>
      <c r="T48" s="7"/>
      <c r="U48" s="8"/>
    </row>
    <row r="49" spans="1:21" ht="15">
      <c r="A49" s="2" t="s">
        <v>1</v>
      </c>
      <c r="B49" s="2">
        <v>6</v>
      </c>
      <c r="C49" s="2" t="s">
        <v>10</v>
      </c>
      <c r="D49" s="265"/>
      <c r="E49" s="4" t="s">
        <v>16</v>
      </c>
      <c r="F49" s="263"/>
      <c r="G49" s="2" t="s">
        <v>19</v>
      </c>
      <c r="H49" s="6"/>
      <c r="I49" s="4" t="s">
        <v>21</v>
      </c>
      <c r="J49" s="29"/>
      <c r="K49" s="2">
        <f t="shared" si="0"/>
      </c>
      <c r="L49" s="2" t="s">
        <v>19</v>
      </c>
      <c r="M49" s="4">
        <f t="shared" si="1"/>
      </c>
      <c r="N49" s="4">
        <f t="shared" si="2"/>
      </c>
      <c r="O49" s="4" t="s">
        <v>21</v>
      </c>
      <c r="P49" s="388" t="s">
        <v>403</v>
      </c>
      <c r="Q49" s="270"/>
      <c r="R49" s="263"/>
      <c r="S49" s="264"/>
      <c r="T49" s="7"/>
      <c r="U49" s="8"/>
    </row>
    <row r="50" spans="1:21" ht="15">
      <c r="A50" s="2" t="s">
        <v>1</v>
      </c>
      <c r="B50" s="2">
        <v>30</v>
      </c>
      <c r="C50" s="2" t="s">
        <v>11</v>
      </c>
      <c r="D50" s="3"/>
      <c r="E50" s="4" t="s">
        <v>16</v>
      </c>
      <c r="F50" s="263"/>
      <c r="G50" s="2" t="s">
        <v>19</v>
      </c>
      <c r="H50" s="267"/>
      <c r="I50" s="4" t="s">
        <v>21</v>
      </c>
      <c r="J50" s="29"/>
      <c r="K50" s="2">
        <f t="shared" si="0"/>
      </c>
      <c r="L50" s="2" t="s">
        <v>19</v>
      </c>
      <c r="M50" s="4">
        <f t="shared" si="1"/>
      </c>
      <c r="N50" s="4">
        <f t="shared" si="2"/>
      </c>
      <c r="O50" s="4" t="s">
        <v>21</v>
      </c>
      <c r="P50" s="388" t="s">
        <v>403</v>
      </c>
      <c r="Q50" s="270"/>
      <c r="R50" s="263"/>
      <c r="S50" s="264"/>
      <c r="T50" s="7"/>
      <c r="U50" s="8"/>
    </row>
    <row r="51" spans="1:21" ht="15">
      <c r="A51" s="2" t="s">
        <v>1</v>
      </c>
      <c r="B51" s="42">
        <v>30</v>
      </c>
      <c r="C51" s="46" t="s">
        <v>11</v>
      </c>
      <c r="D51" s="43"/>
      <c r="E51" s="4" t="s">
        <v>16</v>
      </c>
      <c r="F51" s="263"/>
      <c r="G51" s="2" t="s">
        <v>19</v>
      </c>
      <c r="H51" s="267"/>
      <c r="I51" s="4" t="s">
        <v>21</v>
      </c>
      <c r="J51" s="29"/>
      <c r="K51" s="2">
        <f t="shared" si="0"/>
      </c>
      <c r="L51" s="2" t="s">
        <v>19</v>
      </c>
      <c r="M51" s="4">
        <f t="shared" si="1"/>
      </c>
      <c r="N51" s="4">
        <f t="shared" si="2"/>
      </c>
      <c r="O51" s="4" t="s">
        <v>21</v>
      </c>
      <c r="P51" s="388" t="s">
        <v>403</v>
      </c>
      <c r="Q51" s="270"/>
      <c r="R51" s="263"/>
      <c r="S51" s="264"/>
      <c r="T51" s="7"/>
      <c r="U51" s="8"/>
    </row>
    <row r="52" spans="1:21" ht="15">
      <c r="A52" s="2" t="s">
        <v>1</v>
      </c>
      <c r="B52" s="42">
        <v>30</v>
      </c>
      <c r="C52" s="46" t="s">
        <v>11</v>
      </c>
      <c r="D52" s="43"/>
      <c r="E52" s="4" t="s">
        <v>16</v>
      </c>
      <c r="F52" s="263"/>
      <c r="G52" s="2" t="s">
        <v>19</v>
      </c>
      <c r="H52" s="267"/>
      <c r="I52" s="4" t="s">
        <v>21</v>
      </c>
      <c r="J52" s="29"/>
      <c r="K52" s="2">
        <f t="shared" si="0"/>
      </c>
      <c r="L52" s="2" t="s">
        <v>19</v>
      </c>
      <c r="M52" s="4">
        <f t="shared" si="1"/>
      </c>
      <c r="N52" s="4">
        <f t="shared" si="2"/>
      </c>
      <c r="O52" s="4" t="s">
        <v>21</v>
      </c>
      <c r="P52" s="388" t="s">
        <v>403</v>
      </c>
      <c r="Q52" s="270"/>
      <c r="R52" s="263"/>
      <c r="S52" s="264"/>
      <c r="T52" s="7"/>
      <c r="U52" s="8"/>
    </row>
    <row r="53" spans="1:21" ht="15">
      <c r="A53" s="2" t="s">
        <v>1</v>
      </c>
      <c r="B53" s="42">
        <v>30</v>
      </c>
      <c r="C53" s="46" t="s">
        <v>11</v>
      </c>
      <c r="D53" s="43"/>
      <c r="E53" s="4" t="s">
        <v>16</v>
      </c>
      <c r="F53" s="263"/>
      <c r="G53" s="2" t="s">
        <v>19</v>
      </c>
      <c r="H53" s="267"/>
      <c r="I53" s="4" t="s">
        <v>21</v>
      </c>
      <c r="J53" s="29"/>
      <c r="K53" s="2">
        <f>IF(J53="","",VLOOKUP(J53,$B$338:$K$488,2))</f>
      </c>
      <c r="L53" s="2" t="s">
        <v>19</v>
      </c>
      <c r="M53" s="4">
        <f>IF(J53="","",VLOOKUP(J53,$B$338:$K$488,4))</f>
      </c>
      <c r="N53" s="4">
        <f>IF(J53="","",VLOOKUP(J53,$B$338:$K$488,5))</f>
      </c>
      <c r="O53" s="4" t="s">
        <v>21</v>
      </c>
      <c r="P53" s="388" t="s">
        <v>403</v>
      </c>
      <c r="Q53" s="270"/>
      <c r="R53" s="263"/>
      <c r="S53" s="264"/>
      <c r="T53" s="7"/>
      <c r="U53" s="8"/>
    </row>
    <row r="54" spans="1:21" ht="15">
      <c r="A54" s="2" t="s">
        <v>1</v>
      </c>
      <c r="B54" s="42">
        <v>30</v>
      </c>
      <c r="C54" s="46" t="s">
        <v>11</v>
      </c>
      <c r="D54" s="43"/>
      <c r="E54" s="4" t="s">
        <v>16</v>
      </c>
      <c r="F54" s="263"/>
      <c r="G54" s="2" t="s">
        <v>19</v>
      </c>
      <c r="H54" s="267"/>
      <c r="I54" s="4" t="s">
        <v>21</v>
      </c>
      <c r="J54" s="29"/>
      <c r="K54" s="2">
        <f t="shared" si="0"/>
      </c>
      <c r="L54" s="2" t="s">
        <v>19</v>
      </c>
      <c r="M54" s="4">
        <f t="shared" si="1"/>
      </c>
      <c r="N54" s="4">
        <f t="shared" si="2"/>
      </c>
      <c r="O54" s="4" t="s">
        <v>21</v>
      </c>
      <c r="P54" s="388" t="s">
        <v>403</v>
      </c>
      <c r="Q54" s="270"/>
      <c r="R54" s="263"/>
      <c r="S54" s="264"/>
      <c r="T54" s="7"/>
      <c r="U54" s="8"/>
    </row>
    <row r="55" spans="1:21" ht="15">
      <c r="A55" s="2" t="s">
        <v>1</v>
      </c>
      <c r="B55" s="42">
        <v>30</v>
      </c>
      <c r="C55" s="46" t="s">
        <v>11</v>
      </c>
      <c r="D55" s="43"/>
      <c r="E55" s="4" t="s">
        <v>16</v>
      </c>
      <c r="F55" s="263"/>
      <c r="G55" s="2" t="s">
        <v>19</v>
      </c>
      <c r="H55" s="267"/>
      <c r="I55" s="4" t="s">
        <v>21</v>
      </c>
      <c r="J55" s="29"/>
      <c r="K55" s="2">
        <f t="shared" si="0"/>
      </c>
      <c r="L55" s="2" t="s">
        <v>19</v>
      </c>
      <c r="M55" s="4">
        <f t="shared" si="1"/>
      </c>
      <c r="N55" s="4">
        <f t="shared" si="2"/>
      </c>
      <c r="O55" s="4" t="s">
        <v>21</v>
      </c>
      <c r="P55" s="388" t="s">
        <v>403</v>
      </c>
      <c r="Q55" s="270"/>
      <c r="R55" s="263"/>
      <c r="S55" s="264"/>
      <c r="T55" s="7"/>
      <c r="U55" s="8"/>
    </row>
    <row r="56" spans="1:21" ht="15">
      <c r="A56" s="2" t="s">
        <v>1</v>
      </c>
      <c r="B56" s="42">
        <v>30</v>
      </c>
      <c r="C56" s="46" t="s">
        <v>11</v>
      </c>
      <c r="D56" s="43"/>
      <c r="E56" s="4" t="s">
        <v>16</v>
      </c>
      <c r="F56" s="263"/>
      <c r="G56" s="2" t="s">
        <v>19</v>
      </c>
      <c r="H56" s="267"/>
      <c r="I56" s="4" t="s">
        <v>21</v>
      </c>
      <c r="J56" s="29"/>
      <c r="K56" s="2">
        <f t="shared" si="0"/>
      </c>
      <c r="L56" s="2" t="s">
        <v>19</v>
      </c>
      <c r="M56" s="4">
        <f t="shared" si="1"/>
      </c>
      <c r="N56" s="4">
        <f t="shared" si="2"/>
      </c>
      <c r="O56" s="4" t="s">
        <v>21</v>
      </c>
      <c r="P56" s="388" t="s">
        <v>403</v>
      </c>
      <c r="Q56" s="270"/>
      <c r="R56" s="263"/>
      <c r="S56" s="264"/>
      <c r="T56" s="7"/>
      <c r="U56" s="8"/>
    </row>
    <row r="57" spans="1:21" ht="15">
      <c r="A57" s="2" t="s">
        <v>1</v>
      </c>
      <c r="B57" s="42">
        <v>30</v>
      </c>
      <c r="C57" s="46" t="s">
        <v>11</v>
      </c>
      <c r="D57" s="43"/>
      <c r="E57" s="4" t="s">
        <v>16</v>
      </c>
      <c r="F57" s="263"/>
      <c r="G57" s="2" t="s">
        <v>19</v>
      </c>
      <c r="H57" s="267"/>
      <c r="I57" s="4" t="s">
        <v>21</v>
      </c>
      <c r="J57" s="29"/>
      <c r="K57" s="2">
        <f t="shared" si="0"/>
      </c>
      <c r="L57" s="2" t="s">
        <v>19</v>
      </c>
      <c r="M57" s="4">
        <f t="shared" si="1"/>
      </c>
      <c r="N57" s="4">
        <f t="shared" si="2"/>
      </c>
      <c r="O57" s="4" t="s">
        <v>21</v>
      </c>
      <c r="P57" s="388" t="s">
        <v>403</v>
      </c>
      <c r="Q57" s="270"/>
      <c r="R57" s="263"/>
      <c r="S57" s="264"/>
      <c r="T57" s="7"/>
      <c r="U57" s="8"/>
    </row>
    <row r="58" spans="1:21" ht="15">
      <c r="A58" s="2" t="s">
        <v>1</v>
      </c>
      <c r="B58" s="45">
        <v>10</v>
      </c>
      <c r="C58" s="47" t="s">
        <v>41</v>
      </c>
      <c r="D58" s="266"/>
      <c r="E58" s="4" t="s">
        <v>16</v>
      </c>
      <c r="F58" s="263"/>
      <c r="G58" s="2" t="s">
        <v>19</v>
      </c>
      <c r="H58" s="6"/>
      <c r="I58" s="4" t="s">
        <v>21</v>
      </c>
      <c r="J58" s="29"/>
      <c r="K58" s="2">
        <f t="shared" si="0"/>
      </c>
      <c r="L58" s="2" t="s">
        <v>19</v>
      </c>
      <c r="M58" s="4">
        <f t="shared" si="1"/>
      </c>
      <c r="N58" s="4">
        <f t="shared" si="2"/>
      </c>
      <c r="O58" s="4" t="s">
        <v>21</v>
      </c>
      <c r="P58" s="388" t="s">
        <v>403</v>
      </c>
      <c r="Q58" s="270"/>
      <c r="R58" s="263"/>
      <c r="S58" s="264"/>
      <c r="T58" s="7"/>
      <c r="U58" s="8"/>
    </row>
    <row r="59" spans="1:21" ht="15">
      <c r="A59" s="2" t="s">
        <v>1</v>
      </c>
      <c r="B59" s="45">
        <v>10</v>
      </c>
      <c r="C59" s="47" t="s">
        <v>41</v>
      </c>
      <c r="D59" s="266"/>
      <c r="E59" s="4" t="s">
        <v>16</v>
      </c>
      <c r="F59" s="263"/>
      <c r="G59" s="2" t="s">
        <v>19</v>
      </c>
      <c r="H59" s="6"/>
      <c r="I59" s="4" t="s">
        <v>21</v>
      </c>
      <c r="J59" s="29"/>
      <c r="K59" s="2">
        <f>IF(J59="","",VLOOKUP(J59,$B$338:$K$488,2))</f>
      </c>
      <c r="L59" s="2" t="s">
        <v>19</v>
      </c>
      <c r="M59" s="4">
        <f>IF(J59="","",VLOOKUP(J59,$B$338:$K$488,4))</f>
      </c>
      <c r="N59" s="4">
        <f>IF(J59="","",VLOOKUP(J59,$B$338:$K$488,5))</f>
      </c>
      <c r="O59" s="4" t="s">
        <v>21</v>
      </c>
      <c r="P59" s="388" t="s">
        <v>403</v>
      </c>
      <c r="Q59" s="270"/>
      <c r="R59" s="263"/>
      <c r="S59" s="264"/>
      <c r="T59" s="7"/>
      <c r="U59" s="8"/>
    </row>
    <row r="60" spans="1:21" ht="15">
      <c r="A60" s="2" t="s">
        <v>1</v>
      </c>
      <c r="B60" s="45">
        <v>10</v>
      </c>
      <c r="C60" s="47" t="s">
        <v>41</v>
      </c>
      <c r="D60" s="266"/>
      <c r="E60" s="4" t="s">
        <v>16</v>
      </c>
      <c r="F60" s="263"/>
      <c r="G60" s="2" t="s">
        <v>19</v>
      </c>
      <c r="H60" s="6"/>
      <c r="I60" s="4" t="s">
        <v>21</v>
      </c>
      <c r="J60" s="29"/>
      <c r="K60" s="2">
        <f>IF(J60="","",VLOOKUP(J60,$B$338:$K$488,2))</f>
      </c>
      <c r="L60" s="2" t="s">
        <v>19</v>
      </c>
      <c r="M60" s="4">
        <f>IF(J60="","",VLOOKUP(J60,$B$338:$K$488,4))</f>
      </c>
      <c r="N60" s="4">
        <f>IF(J60="","",VLOOKUP(J60,$B$338:$K$488,5))</f>
      </c>
      <c r="O60" s="4" t="s">
        <v>21</v>
      </c>
      <c r="P60" s="388" t="s">
        <v>403</v>
      </c>
      <c r="Q60" s="270"/>
      <c r="R60" s="263"/>
      <c r="S60" s="264"/>
      <c r="T60" s="7"/>
      <c r="U60" s="8"/>
    </row>
    <row r="61" spans="1:21" ht="15">
      <c r="A61" s="2" t="s">
        <v>1</v>
      </c>
      <c r="B61" s="45">
        <v>10</v>
      </c>
      <c r="C61" s="47" t="s">
        <v>41</v>
      </c>
      <c r="D61" s="266"/>
      <c r="E61" s="4" t="s">
        <v>16</v>
      </c>
      <c r="F61" s="263"/>
      <c r="G61" s="2" t="s">
        <v>19</v>
      </c>
      <c r="H61" s="6"/>
      <c r="I61" s="4" t="s">
        <v>21</v>
      </c>
      <c r="J61" s="29"/>
      <c r="K61" s="2">
        <f t="shared" si="0"/>
      </c>
      <c r="L61" s="2" t="s">
        <v>19</v>
      </c>
      <c r="M61" s="4">
        <f t="shared" si="1"/>
      </c>
      <c r="N61" s="4">
        <f t="shared" si="2"/>
      </c>
      <c r="O61" s="4" t="s">
        <v>21</v>
      </c>
      <c r="P61" s="388" t="s">
        <v>403</v>
      </c>
      <c r="Q61" s="270"/>
      <c r="R61" s="263"/>
      <c r="S61" s="264"/>
      <c r="T61" s="7"/>
      <c r="U61" s="8"/>
    </row>
    <row r="62" spans="1:21" ht="15">
      <c r="A62" s="2" t="s">
        <v>1</v>
      </c>
      <c r="B62" s="45">
        <v>10</v>
      </c>
      <c r="C62" s="47" t="s">
        <v>41</v>
      </c>
      <c r="D62" s="266"/>
      <c r="E62" s="4" t="s">
        <v>16</v>
      </c>
      <c r="F62" s="263"/>
      <c r="G62" s="2" t="s">
        <v>19</v>
      </c>
      <c r="H62" s="6"/>
      <c r="I62" s="4" t="s">
        <v>21</v>
      </c>
      <c r="J62" s="29"/>
      <c r="K62" s="2">
        <f t="shared" si="0"/>
      </c>
      <c r="L62" s="2" t="s">
        <v>19</v>
      </c>
      <c r="M62" s="4">
        <f t="shared" si="1"/>
      </c>
      <c r="N62" s="4">
        <f t="shared" si="2"/>
      </c>
      <c r="O62" s="4" t="s">
        <v>21</v>
      </c>
      <c r="P62" s="388" t="s">
        <v>403</v>
      </c>
      <c r="Q62" s="270"/>
      <c r="R62" s="263"/>
      <c r="S62" s="264"/>
      <c r="T62" s="7"/>
      <c r="U62" s="8"/>
    </row>
    <row r="63" spans="1:21" ht="15">
      <c r="A63" s="2" t="s">
        <v>1</v>
      </c>
      <c r="B63" s="45">
        <v>10</v>
      </c>
      <c r="C63" s="47" t="s">
        <v>41</v>
      </c>
      <c r="D63" s="266"/>
      <c r="E63" s="4" t="s">
        <v>16</v>
      </c>
      <c r="F63" s="263"/>
      <c r="G63" s="2" t="s">
        <v>19</v>
      </c>
      <c r="H63" s="6"/>
      <c r="I63" s="4" t="s">
        <v>21</v>
      </c>
      <c r="J63" s="29"/>
      <c r="K63" s="2">
        <f t="shared" si="0"/>
      </c>
      <c r="L63" s="2" t="s">
        <v>19</v>
      </c>
      <c r="M63" s="4">
        <f t="shared" si="1"/>
      </c>
      <c r="N63" s="4">
        <f t="shared" si="2"/>
      </c>
      <c r="O63" s="4" t="s">
        <v>21</v>
      </c>
      <c r="P63" s="388" t="s">
        <v>403</v>
      </c>
      <c r="Q63" s="270"/>
      <c r="R63" s="263"/>
      <c r="S63" s="264"/>
      <c r="T63" s="7"/>
      <c r="U63" s="8"/>
    </row>
    <row r="64" spans="1:21" ht="15">
      <c r="A64" s="2" t="s">
        <v>1</v>
      </c>
      <c r="B64" s="45">
        <v>10</v>
      </c>
      <c r="C64" s="47" t="s">
        <v>41</v>
      </c>
      <c r="D64" s="266"/>
      <c r="E64" s="4" t="s">
        <v>16</v>
      </c>
      <c r="F64" s="263"/>
      <c r="G64" s="2" t="s">
        <v>19</v>
      </c>
      <c r="H64" s="6"/>
      <c r="I64" s="4" t="s">
        <v>21</v>
      </c>
      <c r="J64" s="29"/>
      <c r="K64" s="2">
        <f t="shared" si="0"/>
      </c>
      <c r="L64" s="2" t="s">
        <v>19</v>
      </c>
      <c r="M64" s="4">
        <f t="shared" si="1"/>
      </c>
      <c r="N64" s="4">
        <f t="shared" si="2"/>
      </c>
      <c r="O64" s="4" t="s">
        <v>21</v>
      </c>
      <c r="P64" s="388" t="s">
        <v>403</v>
      </c>
      <c r="Q64" s="270"/>
      <c r="R64" s="263"/>
      <c r="S64" s="264"/>
      <c r="T64" s="7"/>
      <c r="U64" s="8"/>
    </row>
    <row r="65" spans="1:21" ht="15">
      <c r="A65" s="2" t="s">
        <v>1</v>
      </c>
      <c r="B65" s="45">
        <v>10</v>
      </c>
      <c r="C65" s="47" t="s">
        <v>41</v>
      </c>
      <c r="D65" s="266"/>
      <c r="E65" s="4" t="s">
        <v>16</v>
      </c>
      <c r="F65" s="263"/>
      <c r="G65" s="2" t="s">
        <v>19</v>
      </c>
      <c r="H65" s="6"/>
      <c r="I65" s="4" t="s">
        <v>21</v>
      </c>
      <c r="J65" s="29"/>
      <c r="K65" s="2">
        <f t="shared" si="0"/>
      </c>
      <c r="L65" s="2" t="s">
        <v>19</v>
      </c>
      <c r="M65" s="4">
        <f t="shared" si="1"/>
      </c>
      <c r="N65" s="4">
        <f t="shared" si="2"/>
      </c>
      <c r="O65" s="4" t="s">
        <v>21</v>
      </c>
      <c r="P65" s="388" t="s">
        <v>403</v>
      </c>
      <c r="Q65" s="270"/>
      <c r="R65" s="263"/>
      <c r="S65" s="264"/>
      <c r="T65" s="7"/>
      <c r="U65" s="8"/>
    </row>
    <row r="66" spans="1:21" ht="15">
      <c r="A66" s="2" t="s">
        <v>1</v>
      </c>
      <c r="B66" s="42">
        <v>20</v>
      </c>
      <c r="C66" s="4" t="s">
        <v>127</v>
      </c>
      <c r="D66" s="3"/>
      <c r="E66" s="4" t="s">
        <v>16</v>
      </c>
      <c r="F66" s="263"/>
      <c r="G66" s="264">
        <f>M67</f>
      </c>
      <c r="H66" s="38" t="s">
        <v>271</v>
      </c>
      <c r="I66" s="9"/>
      <c r="J66" s="268"/>
      <c r="K66" s="401" t="s">
        <v>389</v>
      </c>
      <c r="L66" s="29"/>
      <c r="M66" s="402"/>
      <c r="N66" s="9"/>
      <c r="O66" s="9"/>
      <c r="P66" s="388" t="s">
        <v>403</v>
      </c>
      <c r="Q66" s="270"/>
      <c r="R66" s="263"/>
      <c r="S66" s="264"/>
      <c r="T66" s="7"/>
      <c r="U66" s="8"/>
    </row>
    <row r="67" spans="1:21" ht="15">
      <c r="A67" s="2" t="s">
        <v>1</v>
      </c>
      <c r="B67" s="44">
        <v>20</v>
      </c>
      <c r="C67" s="42" t="s">
        <v>106</v>
      </c>
      <c r="D67" s="43"/>
      <c r="E67" s="4" t="s">
        <v>16</v>
      </c>
      <c r="F67" s="5"/>
      <c r="G67" s="2" t="s">
        <v>19</v>
      </c>
      <c r="H67" s="6"/>
      <c r="I67" s="4" t="s">
        <v>21</v>
      </c>
      <c r="J67" s="29"/>
      <c r="K67" s="2">
        <f aca="true" t="shared" si="3" ref="K67:K72">IF(J67="","",VLOOKUP(J67,$B$338:$K$488,2))</f>
      </c>
      <c r="L67" s="2" t="s">
        <v>19</v>
      </c>
      <c r="M67" s="4">
        <f aca="true" t="shared" si="4" ref="M67:M72">IF(J67="","",VLOOKUP(J67,$B$338:$K$488,4))</f>
      </c>
      <c r="N67" s="4">
        <f aca="true" t="shared" si="5" ref="N67:N72">IF(J67="","",VLOOKUP(J67,$B$338:$K$488,5))</f>
      </c>
      <c r="O67" s="4" t="s">
        <v>21</v>
      </c>
      <c r="P67" s="388" t="s">
        <v>403</v>
      </c>
      <c r="Q67" s="270"/>
      <c r="R67" s="263"/>
      <c r="S67" s="264"/>
      <c r="T67" s="7"/>
      <c r="U67" s="8"/>
    </row>
    <row r="68" spans="1:21" ht="15">
      <c r="A68" s="2" t="s">
        <v>1</v>
      </c>
      <c r="B68" s="2">
        <v>20</v>
      </c>
      <c r="C68" s="42" t="s">
        <v>105</v>
      </c>
      <c r="D68" s="43"/>
      <c r="E68" s="4" t="s">
        <v>16</v>
      </c>
      <c r="F68" s="5"/>
      <c r="G68" s="2" t="s">
        <v>19</v>
      </c>
      <c r="H68" s="6"/>
      <c r="I68" s="4" t="s">
        <v>21</v>
      </c>
      <c r="J68" s="29"/>
      <c r="K68" s="2">
        <f t="shared" si="3"/>
      </c>
      <c r="L68" s="2" t="s">
        <v>19</v>
      </c>
      <c r="M68" s="4">
        <f t="shared" si="4"/>
      </c>
      <c r="N68" s="4">
        <f t="shared" si="5"/>
      </c>
      <c r="O68" s="4" t="s">
        <v>21</v>
      </c>
      <c r="P68" s="388" t="s">
        <v>403</v>
      </c>
      <c r="Q68" s="270"/>
      <c r="R68" s="263"/>
      <c r="S68" s="264"/>
      <c r="T68" s="7"/>
      <c r="U68" s="8"/>
    </row>
    <row r="69" spans="1:21" ht="15">
      <c r="A69" s="2" t="s">
        <v>1</v>
      </c>
      <c r="B69" s="2">
        <v>20</v>
      </c>
      <c r="C69" s="42" t="s">
        <v>105</v>
      </c>
      <c r="D69" s="43"/>
      <c r="E69" s="4" t="s">
        <v>16</v>
      </c>
      <c r="F69" s="5"/>
      <c r="G69" s="2" t="s">
        <v>19</v>
      </c>
      <c r="H69" s="6"/>
      <c r="I69" s="4" t="s">
        <v>21</v>
      </c>
      <c r="J69" s="29"/>
      <c r="K69" s="2">
        <f t="shared" si="3"/>
      </c>
      <c r="L69" s="2" t="s">
        <v>19</v>
      </c>
      <c r="M69" s="4">
        <f t="shared" si="4"/>
      </c>
      <c r="N69" s="4">
        <f t="shared" si="5"/>
      </c>
      <c r="O69" s="4" t="s">
        <v>21</v>
      </c>
      <c r="P69" s="388" t="s">
        <v>403</v>
      </c>
      <c r="Q69" s="270"/>
      <c r="R69" s="263"/>
      <c r="S69" s="264"/>
      <c r="T69" s="7"/>
      <c r="U69" s="8"/>
    </row>
    <row r="70" spans="1:21" ht="15">
      <c r="A70" s="2" t="s">
        <v>1</v>
      </c>
      <c r="B70" s="2">
        <v>20</v>
      </c>
      <c r="C70" s="42" t="s">
        <v>106</v>
      </c>
      <c r="D70" s="43"/>
      <c r="E70" s="4" t="s">
        <v>16</v>
      </c>
      <c r="F70" s="5"/>
      <c r="G70" s="2" t="s">
        <v>19</v>
      </c>
      <c r="H70" s="6"/>
      <c r="I70" s="4" t="s">
        <v>21</v>
      </c>
      <c r="J70" s="29"/>
      <c r="K70" s="2">
        <f t="shared" si="3"/>
      </c>
      <c r="L70" s="2" t="s">
        <v>19</v>
      </c>
      <c r="M70" s="4">
        <f t="shared" si="4"/>
      </c>
      <c r="N70" s="4">
        <f t="shared" si="5"/>
      </c>
      <c r="O70" s="4" t="s">
        <v>21</v>
      </c>
      <c r="P70" s="388" t="s">
        <v>403</v>
      </c>
      <c r="Q70" s="270"/>
      <c r="R70" s="263"/>
      <c r="S70" s="264"/>
      <c r="T70" s="7"/>
      <c r="U70" s="8"/>
    </row>
    <row r="71" spans="1:21" ht="15">
      <c r="A71" s="2" t="s">
        <v>1</v>
      </c>
      <c r="B71" s="2">
        <v>20</v>
      </c>
      <c r="C71" s="42" t="s">
        <v>105</v>
      </c>
      <c r="D71" s="3"/>
      <c r="E71" s="4" t="s">
        <v>16</v>
      </c>
      <c r="F71" s="5"/>
      <c r="G71" s="2" t="s">
        <v>19</v>
      </c>
      <c r="H71" s="6"/>
      <c r="I71" s="4" t="s">
        <v>21</v>
      </c>
      <c r="J71" s="29"/>
      <c r="K71" s="2">
        <f t="shared" si="3"/>
      </c>
      <c r="L71" s="2" t="s">
        <v>19</v>
      </c>
      <c r="M71" s="4">
        <f t="shared" si="4"/>
      </c>
      <c r="N71" s="4">
        <f t="shared" si="5"/>
      </c>
      <c r="O71" s="4" t="s">
        <v>21</v>
      </c>
      <c r="P71" s="388" t="s">
        <v>403</v>
      </c>
      <c r="Q71" s="270"/>
      <c r="R71" s="263"/>
      <c r="S71" s="264"/>
      <c r="T71" s="7"/>
      <c r="U71" s="8"/>
    </row>
    <row r="72" spans="1:21" ht="15">
      <c r="A72" s="2" t="s">
        <v>1</v>
      </c>
      <c r="B72" s="2">
        <v>20</v>
      </c>
      <c r="C72" s="42" t="s">
        <v>105</v>
      </c>
      <c r="D72" s="3"/>
      <c r="E72" s="4" t="s">
        <v>16</v>
      </c>
      <c r="F72" s="5"/>
      <c r="G72" s="2" t="s">
        <v>19</v>
      </c>
      <c r="H72" s="6"/>
      <c r="I72" s="4" t="s">
        <v>21</v>
      </c>
      <c r="J72" s="29"/>
      <c r="K72" s="2">
        <f t="shared" si="3"/>
      </c>
      <c r="L72" s="2" t="s">
        <v>19</v>
      </c>
      <c r="M72" s="4">
        <f t="shared" si="4"/>
      </c>
      <c r="N72" s="4">
        <f t="shared" si="5"/>
      </c>
      <c r="O72" s="4" t="s">
        <v>21</v>
      </c>
      <c r="P72" s="388" t="s">
        <v>403</v>
      </c>
      <c r="Q72" s="270"/>
      <c r="R72" s="263"/>
      <c r="S72" s="264"/>
      <c r="T72" s="7"/>
      <c r="U72" s="8"/>
    </row>
    <row r="73" spans="1:21" ht="15">
      <c r="A73" s="2" t="s">
        <v>1</v>
      </c>
      <c r="B73" s="42">
        <v>20</v>
      </c>
      <c r="C73" s="42" t="s">
        <v>128</v>
      </c>
      <c r="D73" s="3"/>
      <c r="E73" s="4" t="s">
        <v>16</v>
      </c>
      <c r="F73" s="263"/>
      <c r="G73" s="264">
        <f>M74</f>
      </c>
      <c r="H73" s="38" t="s">
        <v>271</v>
      </c>
      <c r="I73" s="9"/>
      <c r="J73" s="268"/>
      <c r="K73" s="401" t="s">
        <v>389</v>
      </c>
      <c r="L73" s="29"/>
      <c r="M73" s="402"/>
      <c r="N73" s="9"/>
      <c r="O73" s="9"/>
      <c r="P73" s="388" t="s">
        <v>403</v>
      </c>
      <c r="Q73" s="270"/>
      <c r="R73" s="263"/>
      <c r="S73" s="264"/>
      <c r="T73" s="7"/>
      <c r="U73" s="8"/>
    </row>
    <row r="74" spans="1:21" ht="15">
      <c r="A74" s="2" t="s">
        <v>1</v>
      </c>
      <c r="B74" s="44">
        <v>20</v>
      </c>
      <c r="C74" s="42" t="s">
        <v>108</v>
      </c>
      <c r="D74" s="3"/>
      <c r="E74" s="4" t="s">
        <v>16</v>
      </c>
      <c r="F74" s="5"/>
      <c r="G74" s="2" t="s">
        <v>19</v>
      </c>
      <c r="H74" s="6"/>
      <c r="I74" s="4" t="s">
        <v>21</v>
      </c>
      <c r="J74" s="29"/>
      <c r="K74" s="2">
        <f aca="true" t="shared" si="6" ref="K74:K79">IF(J74="","",VLOOKUP(J74,$B$338:$K$488,2))</f>
      </c>
      <c r="L74" s="2" t="s">
        <v>19</v>
      </c>
      <c r="M74" s="4">
        <f aca="true" t="shared" si="7" ref="M74:M79">IF(J74="","",VLOOKUP(J74,$B$338:$K$488,4))</f>
      </c>
      <c r="N74" s="4">
        <f aca="true" t="shared" si="8" ref="N74:N79">IF(J74="","",VLOOKUP(J74,$B$338:$K$488,5))</f>
      </c>
      <c r="O74" s="4" t="s">
        <v>21</v>
      </c>
      <c r="P74" s="388" t="s">
        <v>403</v>
      </c>
      <c r="Q74" s="270"/>
      <c r="R74" s="263"/>
      <c r="S74" s="264"/>
      <c r="T74" s="7"/>
      <c r="U74" s="8"/>
    </row>
    <row r="75" spans="1:21" ht="15">
      <c r="A75" s="2" t="s">
        <v>1</v>
      </c>
      <c r="B75" s="2">
        <v>20</v>
      </c>
      <c r="C75" s="42" t="s">
        <v>107</v>
      </c>
      <c r="D75" s="3"/>
      <c r="E75" s="4" t="s">
        <v>16</v>
      </c>
      <c r="F75" s="5"/>
      <c r="G75" s="2" t="s">
        <v>19</v>
      </c>
      <c r="H75" s="6"/>
      <c r="I75" s="4" t="s">
        <v>21</v>
      </c>
      <c r="J75" s="29"/>
      <c r="K75" s="2">
        <f t="shared" si="6"/>
      </c>
      <c r="L75" s="2" t="s">
        <v>19</v>
      </c>
      <c r="M75" s="4">
        <f t="shared" si="7"/>
      </c>
      <c r="N75" s="4">
        <f t="shared" si="8"/>
      </c>
      <c r="O75" s="4" t="s">
        <v>21</v>
      </c>
      <c r="P75" s="388" t="s">
        <v>403</v>
      </c>
      <c r="Q75" s="270"/>
      <c r="R75" s="263"/>
      <c r="S75" s="264"/>
      <c r="T75" s="7"/>
      <c r="U75" s="8"/>
    </row>
    <row r="76" spans="1:21" ht="15">
      <c r="A76" s="2" t="s">
        <v>1</v>
      </c>
      <c r="B76" s="2">
        <v>20</v>
      </c>
      <c r="C76" s="42" t="s">
        <v>107</v>
      </c>
      <c r="D76" s="3"/>
      <c r="E76" s="4" t="s">
        <v>16</v>
      </c>
      <c r="F76" s="5"/>
      <c r="G76" s="2" t="s">
        <v>19</v>
      </c>
      <c r="H76" s="6"/>
      <c r="I76" s="4" t="s">
        <v>21</v>
      </c>
      <c r="J76" s="29"/>
      <c r="K76" s="2">
        <f t="shared" si="6"/>
      </c>
      <c r="L76" s="2" t="s">
        <v>19</v>
      </c>
      <c r="M76" s="4">
        <f t="shared" si="7"/>
      </c>
      <c r="N76" s="4">
        <f t="shared" si="8"/>
      </c>
      <c r="O76" s="4" t="s">
        <v>21</v>
      </c>
      <c r="P76" s="388" t="s">
        <v>403</v>
      </c>
      <c r="Q76" s="270"/>
      <c r="R76" s="263"/>
      <c r="S76" s="264"/>
      <c r="T76" s="7"/>
      <c r="U76" s="8"/>
    </row>
    <row r="77" spans="1:21" ht="15">
      <c r="A77" s="2" t="s">
        <v>1</v>
      </c>
      <c r="B77" s="2">
        <v>20</v>
      </c>
      <c r="C77" s="42" t="s">
        <v>108</v>
      </c>
      <c r="D77" s="3"/>
      <c r="E77" s="4" t="s">
        <v>16</v>
      </c>
      <c r="F77" s="5"/>
      <c r="G77" s="2" t="s">
        <v>19</v>
      </c>
      <c r="H77" s="6"/>
      <c r="I77" s="4" t="s">
        <v>21</v>
      </c>
      <c r="J77" s="29"/>
      <c r="K77" s="2">
        <f t="shared" si="6"/>
      </c>
      <c r="L77" s="2" t="s">
        <v>19</v>
      </c>
      <c r="M77" s="4">
        <f t="shared" si="7"/>
      </c>
      <c r="N77" s="4">
        <f t="shared" si="8"/>
      </c>
      <c r="O77" s="4" t="s">
        <v>21</v>
      </c>
      <c r="P77" s="388" t="s">
        <v>403</v>
      </c>
      <c r="Q77" s="270"/>
      <c r="R77" s="263"/>
      <c r="S77" s="264"/>
      <c r="T77" s="7"/>
      <c r="U77" s="8"/>
    </row>
    <row r="78" spans="1:21" ht="15">
      <c r="A78" s="2" t="s">
        <v>1</v>
      </c>
      <c r="B78" s="2">
        <v>20</v>
      </c>
      <c r="C78" s="42" t="s">
        <v>107</v>
      </c>
      <c r="D78" s="3"/>
      <c r="E78" s="4" t="s">
        <v>16</v>
      </c>
      <c r="F78" s="5"/>
      <c r="G78" s="2" t="s">
        <v>19</v>
      </c>
      <c r="H78" s="6"/>
      <c r="I78" s="4" t="s">
        <v>21</v>
      </c>
      <c r="J78" s="29"/>
      <c r="K78" s="2">
        <f t="shared" si="6"/>
      </c>
      <c r="L78" s="2" t="s">
        <v>19</v>
      </c>
      <c r="M78" s="4">
        <f t="shared" si="7"/>
      </c>
      <c r="N78" s="4">
        <f t="shared" si="8"/>
      </c>
      <c r="O78" s="4" t="s">
        <v>21</v>
      </c>
      <c r="P78" s="388" t="s">
        <v>403</v>
      </c>
      <c r="Q78" s="270"/>
      <c r="R78" s="263"/>
      <c r="S78" s="264"/>
      <c r="T78" s="7"/>
      <c r="U78" s="8"/>
    </row>
    <row r="79" spans="1:21" ht="15">
      <c r="A79" s="2" t="s">
        <v>1</v>
      </c>
      <c r="B79" s="2">
        <v>20</v>
      </c>
      <c r="C79" s="42" t="s">
        <v>107</v>
      </c>
      <c r="D79" s="3"/>
      <c r="E79" s="4" t="s">
        <v>16</v>
      </c>
      <c r="F79" s="5"/>
      <c r="G79" s="2" t="s">
        <v>19</v>
      </c>
      <c r="H79" s="6"/>
      <c r="I79" s="4" t="s">
        <v>21</v>
      </c>
      <c r="J79" s="29"/>
      <c r="K79" s="2">
        <f t="shared" si="6"/>
      </c>
      <c r="L79" s="2" t="s">
        <v>19</v>
      </c>
      <c r="M79" s="4">
        <f t="shared" si="7"/>
      </c>
      <c r="N79" s="4">
        <f t="shared" si="8"/>
      </c>
      <c r="O79" s="4" t="s">
        <v>21</v>
      </c>
      <c r="P79" s="388" t="s">
        <v>403</v>
      </c>
      <c r="Q79" s="270"/>
      <c r="R79" s="263"/>
      <c r="S79" s="264"/>
      <c r="T79" s="7"/>
      <c r="U79" s="8"/>
    </row>
    <row r="80" spans="1:21" ht="15">
      <c r="A80" s="2" t="s">
        <v>1</v>
      </c>
      <c r="B80" s="42">
        <v>20</v>
      </c>
      <c r="C80" s="42" t="s">
        <v>280</v>
      </c>
      <c r="D80" s="3"/>
      <c r="E80" s="4" t="s">
        <v>16</v>
      </c>
      <c r="F80" s="263"/>
      <c r="G80" s="264">
        <f>M81</f>
      </c>
      <c r="H80" s="38" t="s">
        <v>271</v>
      </c>
      <c r="I80" s="9"/>
      <c r="J80" s="268"/>
      <c r="K80" s="401" t="s">
        <v>389</v>
      </c>
      <c r="L80" s="29"/>
      <c r="M80" s="402"/>
      <c r="N80" s="9"/>
      <c r="O80" s="9"/>
      <c r="P80" s="388" t="s">
        <v>403</v>
      </c>
      <c r="Q80" s="270"/>
      <c r="R80" s="263"/>
      <c r="S80" s="264"/>
      <c r="T80" s="7"/>
      <c r="U80" s="8"/>
    </row>
    <row r="81" spans="1:21" ht="15">
      <c r="A81" s="2" t="s">
        <v>1</v>
      </c>
      <c r="B81" s="44">
        <v>20</v>
      </c>
      <c r="C81" s="42" t="s">
        <v>280</v>
      </c>
      <c r="D81" s="3"/>
      <c r="E81" s="4" t="s">
        <v>16</v>
      </c>
      <c r="F81" s="5"/>
      <c r="G81" s="2" t="s">
        <v>19</v>
      </c>
      <c r="H81" s="6"/>
      <c r="I81" s="4" t="s">
        <v>21</v>
      </c>
      <c r="J81" s="29"/>
      <c r="K81" s="2">
        <f aca="true" t="shared" si="9" ref="K81:K86">IF(J81="","",VLOOKUP(J81,$B$338:$K$488,2))</f>
      </c>
      <c r="L81" s="2" t="s">
        <v>19</v>
      </c>
      <c r="M81" s="4">
        <f aca="true" t="shared" si="10" ref="M81:M86">IF(J81="","",VLOOKUP(J81,$B$338:$K$488,4))</f>
      </c>
      <c r="N81" s="4">
        <f aca="true" t="shared" si="11" ref="N81:N86">IF(J81="","",VLOOKUP(J81,$B$338:$K$488,5))</f>
      </c>
      <c r="O81" s="4" t="s">
        <v>21</v>
      </c>
      <c r="P81" s="388" t="s">
        <v>403</v>
      </c>
      <c r="Q81" s="270"/>
      <c r="R81" s="263"/>
      <c r="S81" s="264"/>
      <c r="T81" s="7"/>
      <c r="U81" s="8"/>
    </row>
    <row r="82" spans="1:21" ht="15">
      <c r="A82" s="2" t="s">
        <v>1</v>
      </c>
      <c r="B82" s="2">
        <v>20</v>
      </c>
      <c r="C82" s="42" t="s">
        <v>280</v>
      </c>
      <c r="D82" s="3"/>
      <c r="E82" s="4" t="s">
        <v>16</v>
      </c>
      <c r="F82" s="5"/>
      <c r="G82" s="2" t="s">
        <v>19</v>
      </c>
      <c r="H82" s="6"/>
      <c r="I82" s="4" t="s">
        <v>21</v>
      </c>
      <c r="J82" s="29"/>
      <c r="K82" s="2">
        <f t="shared" si="9"/>
      </c>
      <c r="L82" s="2" t="s">
        <v>19</v>
      </c>
      <c r="M82" s="4">
        <f t="shared" si="10"/>
      </c>
      <c r="N82" s="4">
        <f t="shared" si="11"/>
      </c>
      <c r="O82" s="4" t="s">
        <v>21</v>
      </c>
      <c r="P82" s="388" t="s">
        <v>403</v>
      </c>
      <c r="Q82" s="270"/>
      <c r="R82" s="263"/>
      <c r="S82" s="264"/>
      <c r="T82" s="7"/>
      <c r="U82" s="8"/>
    </row>
    <row r="83" spans="1:21" ht="15">
      <c r="A83" s="2" t="s">
        <v>1</v>
      </c>
      <c r="B83" s="2">
        <v>20</v>
      </c>
      <c r="C83" s="42" t="s">
        <v>280</v>
      </c>
      <c r="D83" s="3"/>
      <c r="E83" s="4" t="s">
        <v>16</v>
      </c>
      <c r="F83" s="5"/>
      <c r="G83" s="2" t="s">
        <v>19</v>
      </c>
      <c r="H83" s="6"/>
      <c r="I83" s="4" t="s">
        <v>21</v>
      </c>
      <c r="J83" s="29"/>
      <c r="K83" s="2">
        <f t="shared" si="9"/>
      </c>
      <c r="L83" s="2" t="s">
        <v>19</v>
      </c>
      <c r="M83" s="4">
        <f t="shared" si="10"/>
      </c>
      <c r="N83" s="4">
        <f t="shared" si="11"/>
      </c>
      <c r="O83" s="4" t="s">
        <v>21</v>
      </c>
      <c r="P83" s="388" t="s">
        <v>403</v>
      </c>
      <c r="Q83" s="270"/>
      <c r="R83" s="263"/>
      <c r="S83" s="264"/>
      <c r="T83" s="7"/>
      <c r="U83" s="8"/>
    </row>
    <row r="84" spans="1:21" ht="15">
      <c r="A84" s="2" t="s">
        <v>1</v>
      </c>
      <c r="B84" s="2">
        <v>20</v>
      </c>
      <c r="C84" s="42" t="s">
        <v>280</v>
      </c>
      <c r="D84" s="3"/>
      <c r="E84" s="4" t="s">
        <v>16</v>
      </c>
      <c r="F84" s="5"/>
      <c r="G84" s="2" t="s">
        <v>19</v>
      </c>
      <c r="H84" s="6"/>
      <c r="I84" s="4" t="s">
        <v>21</v>
      </c>
      <c r="J84" s="29"/>
      <c r="K84" s="2">
        <f t="shared" si="9"/>
      </c>
      <c r="L84" s="2" t="s">
        <v>19</v>
      </c>
      <c r="M84" s="4">
        <f t="shared" si="10"/>
      </c>
      <c r="N84" s="4">
        <f t="shared" si="11"/>
      </c>
      <c r="O84" s="4" t="s">
        <v>21</v>
      </c>
      <c r="P84" s="388" t="s">
        <v>403</v>
      </c>
      <c r="Q84" s="270"/>
      <c r="R84" s="263"/>
      <c r="S84" s="264"/>
      <c r="T84" s="7"/>
      <c r="U84" s="8"/>
    </row>
    <row r="85" spans="1:21" ht="15">
      <c r="A85" s="2" t="s">
        <v>1</v>
      </c>
      <c r="B85" s="2">
        <v>20</v>
      </c>
      <c r="C85" s="42" t="s">
        <v>280</v>
      </c>
      <c r="D85" s="3"/>
      <c r="E85" s="4" t="s">
        <v>16</v>
      </c>
      <c r="F85" s="5"/>
      <c r="G85" s="2" t="s">
        <v>19</v>
      </c>
      <c r="H85" s="6"/>
      <c r="I85" s="4" t="s">
        <v>21</v>
      </c>
      <c r="J85" s="29"/>
      <c r="K85" s="2">
        <f t="shared" si="9"/>
      </c>
      <c r="L85" s="2" t="s">
        <v>19</v>
      </c>
      <c r="M85" s="4">
        <f t="shared" si="10"/>
      </c>
      <c r="N85" s="4">
        <f t="shared" si="11"/>
      </c>
      <c r="O85" s="4" t="s">
        <v>21</v>
      </c>
      <c r="P85" s="388" t="s">
        <v>403</v>
      </c>
      <c r="Q85" s="270"/>
      <c r="R85" s="263"/>
      <c r="S85" s="264"/>
      <c r="T85" s="7"/>
      <c r="U85" s="8"/>
    </row>
    <row r="86" spans="1:21" ht="15">
      <c r="A86" s="2" t="s">
        <v>1</v>
      </c>
      <c r="B86" s="2">
        <v>20</v>
      </c>
      <c r="C86" s="42" t="s">
        <v>280</v>
      </c>
      <c r="D86" s="3"/>
      <c r="E86" s="4" t="s">
        <v>16</v>
      </c>
      <c r="F86" s="5"/>
      <c r="G86" s="2" t="s">
        <v>19</v>
      </c>
      <c r="H86" s="6"/>
      <c r="I86" s="4" t="s">
        <v>21</v>
      </c>
      <c r="J86" s="29"/>
      <c r="K86" s="2">
        <f t="shared" si="9"/>
      </c>
      <c r="L86" s="2" t="s">
        <v>19</v>
      </c>
      <c r="M86" s="4">
        <f t="shared" si="10"/>
      </c>
      <c r="N86" s="4">
        <f t="shared" si="11"/>
      </c>
      <c r="O86" s="4" t="s">
        <v>21</v>
      </c>
      <c r="P86" s="388" t="s">
        <v>403</v>
      </c>
      <c r="Q86" s="270"/>
      <c r="R86" s="263"/>
      <c r="S86" s="264"/>
      <c r="T86" s="7"/>
      <c r="U86" s="8"/>
    </row>
    <row r="87" spans="1:21" ht="15">
      <c r="A87" s="2" t="s">
        <v>1</v>
      </c>
      <c r="B87" s="42">
        <v>20</v>
      </c>
      <c r="C87" s="42" t="s">
        <v>281</v>
      </c>
      <c r="D87" s="3"/>
      <c r="E87" s="4" t="s">
        <v>16</v>
      </c>
      <c r="F87" s="263"/>
      <c r="G87" s="264">
        <f>M88</f>
      </c>
      <c r="H87" s="38" t="s">
        <v>271</v>
      </c>
      <c r="I87" s="9"/>
      <c r="J87" s="268"/>
      <c r="K87" s="401" t="s">
        <v>389</v>
      </c>
      <c r="L87" s="29"/>
      <c r="M87" s="402"/>
      <c r="N87" s="9"/>
      <c r="O87" s="9"/>
      <c r="P87" s="388" t="s">
        <v>403</v>
      </c>
      <c r="Q87" s="270"/>
      <c r="R87" s="263"/>
      <c r="S87" s="264"/>
      <c r="T87" s="7"/>
      <c r="U87" s="8"/>
    </row>
    <row r="88" spans="1:21" ht="15">
      <c r="A88" s="2" t="s">
        <v>1</v>
      </c>
      <c r="B88" s="44">
        <v>20</v>
      </c>
      <c r="C88" s="42" t="s">
        <v>281</v>
      </c>
      <c r="D88" s="3"/>
      <c r="E88" s="4" t="s">
        <v>16</v>
      </c>
      <c r="F88" s="5"/>
      <c r="G88" s="2" t="s">
        <v>19</v>
      </c>
      <c r="H88" s="6"/>
      <c r="I88" s="4" t="s">
        <v>21</v>
      </c>
      <c r="J88" s="29"/>
      <c r="K88" s="2">
        <f aca="true" t="shared" si="12" ref="K88:K93">IF(J88="","",VLOOKUP(J88,$B$338:$K$488,2))</f>
      </c>
      <c r="L88" s="2" t="s">
        <v>19</v>
      </c>
      <c r="M88" s="4">
        <f aca="true" t="shared" si="13" ref="M88:M93">IF(J88="","",VLOOKUP(J88,$B$338:$K$488,4))</f>
      </c>
      <c r="N88" s="4">
        <f aca="true" t="shared" si="14" ref="N88:N93">IF(J88="","",VLOOKUP(J88,$B$338:$K$488,5))</f>
      </c>
      <c r="O88" s="4" t="s">
        <v>21</v>
      </c>
      <c r="P88" s="388" t="s">
        <v>403</v>
      </c>
      <c r="Q88" s="270"/>
      <c r="R88" s="263"/>
      <c r="S88" s="264"/>
      <c r="T88" s="7"/>
      <c r="U88" s="8"/>
    </row>
    <row r="89" spans="1:21" ht="15">
      <c r="A89" s="2" t="s">
        <v>1</v>
      </c>
      <c r="B89" s="2">
        <v>20</v>
      </c>
      <c r="C89" s="42" t="s">
        <v>281</v>
      </c>
      <c r="D89" s="3"/>
      <c r="E89" s="4" t="s">
        <v>16</v>
      </c>
      <c r="F89" s="5"/>
      <c r="G89" s="2" t="s">
        <v>19</v>
      </c>
      <c r="H89" s="6"/>
      <c r="I89" s="4" t="s">
        <v>21</v>
      </c>
      <c r="J89" s="29"/>
      <c r="K89" s="2">
        <f t="shared" si="12"/>
      </c>
      <c r="L89" s="2" t="s">
        <v>19</v>
      </c>
      <c r="M89" s="4">
        <f t="shared" si="13"/>
      </c>
      <c r="N89" s="4">
        <f t="shared" si="14"/>
      </c>
      <c r="O89" s="4" t="s">
        <v>21</v>
      </c>
      <c r="P89" s="388" t="s">
        <v>403</v>
      </c>
      <c r="Q89" s="270"/>
      <c r="R89" s="263"/>
      <c r="S89" s="264"/>
      <c r="T89" s="7"/>
      <c r="U89" s="8"/>
    </row>
    <row r="90" spans="1:21" ht="15">
      <c r="A90" s="2" t="s">
        <v>1</v>
      </c>
      <c r="B90" s="2">
        <v>20</v>
      </c>
      <c r="C90" s="42" t="s">
        <v>281</v>
      </c>
      <c r="D90" s="3"/>
      <c r="E90" s="4" t="s">
        <v>16</v>
      </c>
      <c r="F90" s="5"/>
      <c r="G90" s="2" t="s">
        <v>19</v>
      </c>
      <c r="H90" s="6"/>
      <c r="I90" s="4" t="s">
        <v>21</v>
      </c>
      <c r="J90" s="29"/>
      <c r="K90" s="2">
        <f t="shared" si="12"/>
      </c>
      <c r="L90" s="2" t="s">
        <v>19</v>
      </c>
      <c r="M90" s="4">
        <f t="shared" si="13"/>
      </c>
      <c r="N90" s="4">
        <f t="shared" si="14"/>
      </c>
      <c r="O90" s="4" t="s">
        <v>21</v>
      </c>
      <c r="P90" s="388" t="s">
        <v>403</v>
      </c>
      <c r="Q90" s="270"/>
      <c r="R90" s="263"/>
      <c r="S90" s="264"/>
      <c r="T90" s="7"/>
      <c r="U90" s="8"/>
    </row>
    <row r="91" spans="1:21" ht="15">
      <c r="A91" s="2" t="s">
        <v>1</v>
      </c>
      <c r="B91" s="2">
        <v>20</v>
      </c>
      <c r="C91" s="42" t="s">
        <v>281</v>
      </c>
      <c r="D91" s="3"/>
      <c r="E91" s="4" t="s">
        <v>16</v>
      </c>
      <c r="F91" s="5"/>
      <c r="G91" s="2" t="s">
        <v>19</v>
      </c>
      <c r="H91" s="6"/>
      <c r="I91" s="4" t="s">
        <v>21</v>
      </c>
      <c r="J91" s="29"/>
      <c r="K91" s="2">
        <f t="shared" si="12"/>
      </c>
      <c r="L91" s="2" t="s">
        <v>19</v>
      </c>
      <c r="M91" s="4">
        <f t="shared" si="13"/>
      </c>
      <c r="N91" s="4">
        <f t="shared" si="14"/>
      </c>
      <c r="O91" s="4" t="s">
        <v>21</v>
      </c>
      <c r="P91" s="388" t="s">
        <v>403</v>
      </c>
      <c r="Q91" s="270"/>
      <c r="R91" s="263"/>
      <c r="S91" s="264"/>
      <c r="T91" s="7"/>
      <c r="U91" s="8"/>
    </row>
    <row r="92" spans="1:21" ht="15">
      <c r="A92" s="2" t="s">
        <v>1</v>
      </c>
      <c r="B92" s="2">
        <v>20</v>
      </c>
      <c r="C92" s="42" t="s">
        <v>281</v>
      </c>
      <c r="D92" s="3"/>
      <c r="E92" s="4" t="s">
        <v>16</v>
      </c>
      <c r="F92" s="5"/>
      <c r="G92" s="2" t="s">
        <v>19</v>
      </c>
      <c r="H92" s="6"/>
      <c r="I92" s="4" t="s">
        <v>21</v>
      </c>
      <c r="J92" s="29"/>
      <c r="K92" s="2">
        <f t="shared" si="12"/>
      </c>
      <c r="L92" s="2" t="s">
        <v>19</v>
      </c>
      <c r="M92" s="4">
        <f t="shared" si="13"/>
      </c>
      <c r="N92" s="4">
        <f t="shared" si="14"/>
      </c>
      <c r="O92" s="4" t="s">
        <v>21</v>
      </c>
      <c r="P92" s="388" t="s">
        <v>403</v>
      </c>
      <c r="Q92" s="270"/>
      <c r="R92" s="263"/>
      <c r="S92" s="264"/>
      <c r="T92" s="7"/>
      <c r="U92" s="8"/>
    </row>
    <row r="93" spans="1:21" ht="15">
      <c r="A93" s="2" t="s">
        <v>1</v>
      </c>
      <c r="B93" s="2">
        <v>20</v>
      </c>
      <c r="C93" s="42" t="s">
        <v>281</v>
      </c>
      <c r="D93" s="3"/>
      <c r="E93" s="4" t="s">
        <v>16</v>
      </c>
      <c r="F93" s="5"/>
      <c r="G93" s="2" t="s">
        <v>19</v>
      </c>
      <c r="H93" s="6"/>
      <c r="I93" s="4" t="s">
        <v>21</v>
      </c>
      <c r="J93" s="29"/>
      <c r="K93" s="2">
        <f t="shared" si="12"/>
      </c>
      <c r="L93" s="2" t="s">
        <v>19</v>
      </c>
      <c r="M93" s="4">
        <f t="shared" si="13"/>
      </c>
      <c r="N93" s="4">
        <f t="shared" si="14"/>
      </c>
      <c r="O93" s="4" t="s">
        <v>21</v>
      </c>
      <c r="P93" s="388" t="s">
        <v>403</v>
      </c>
      <c r="Q93" s="270"/>
      <c r="R93" s="263"/>
      <c r="S93" s="264"/>
      <c r="T93" s="7"/>
      <c r="U93" s="8"/>
    </row>
    <row r="94" spans="1:21" ht="15">
      <c r="A94" s="2" t="s">
        <v>1</v>
      </c>
      <c r="B94" s="42">
        <v>20</v>
      </c>
      <c r="C94" s="42" t="s">
        <v>282</v>
      </c>
      <c r="D94" s="3"/>
      <c r="E94" s="4" t="s">
        <v>16</v>
      </c>
      <c r="F94" s="263"/>
      <c r="G94" s="264">
        <f>M95</f>
      </c>
      <c r="H94" s="38" t="s">
        <v>271</v>
      </c>
      <c r="I94" s="9"/>
      <c r="J94" s="268"/>
      <c r="K94" s="401" t="s">
        <v>389</v>
      </c>
      <c r="L94" s="29"/>
      <c r="M94" s="402"/>
      <c r="N94" s="9"/>
      <c r="O94" s="9"/>
      <c r="P94" s="388" t="s">
        <v>403</v>
      </c>
      <c r="Q94" s="270"/>
      <c r="R94" s="263"/>
      <c r="S94" s="264"/>
      <c r="T94" s="7"/>
      <c r="U94" s="8"/>
    </row>
    <row r="95" spans="1:21" ht="15">
      <c r="A95" s="2" t="s">
        <v>1</v>
      </c>
      <c r="B95" s="44">
        <v>20</v>
      </c>
      <c r="C95" s="42" t="s">
        <v>282</v>
      </c>
      <c r="D95" s="3"/>
      <c r="E95" s="4" t="s">
        <v>16</v>
      </c>
      <c r="F95" s="5"/>
      <c r="G95" s="2" t="s">
        <v>19</v>
      </c>
      <c r="H95" s="6"/>
      <c r="I95" s="4" t="s">
        <v>21</v>
      </c>
      <c r="J95" s="29"/>
      <c r="K95" s="2">
        <f aca="true" t="shared" si="15" ref="K95:K100">IF(J95="","",VLOOKUP(J95,$B$338:$K$488,2))</f>
      </c>
      <c r="L95" s="2" t="s">
        <v>19</v>
      </c>
      <c r="M95" s="4">
        <f aca="true" t="shared" si="16" ref="M95:M100">IF(J95="","",VLOOKUP(J95,$B$338:$K$488,4))</f>
      </c>
      <c r="N95" s="4">
        <f aca="true" t="shared" si="17" ref="N95:N100">IF(J95="","",VLOOKUP(J95,$B$338:$K$488,5))</f>
      </c>
      <c r="O95" s="4" t="s">
        <v>21</v>
      </c>
      <c r="P95" s="388" t="s">
        <v>403</v>
      </c>
      <c r="Q95" s="270"/>
      <c r="R95" s="263"/>
      <c r="S95" s="264"/>
      <c r="T95" s="7"/>
      <c r="U95" s="8"/>
    </row>
    <row r="96" spans="1:21" ht="15">
      <c r="A96" s="2" t="s">
        <v>1</v>
      </c>
      <c r="B96" s="2">
        <v>20</v>
      </c>
      <c r="C96" s="42" t="s">
        <v>282</v>
      </c>
      <c r="D96" s="3"/>
      <c r="E96" s="4" t="s">
        <v>16</v>
      </c>
      <c r="F96" s="5"/>
      <c r="G96" s="2" t="s">
        <v>19</v>
      </c>
      <c r="H96" s="6"/>
      <c r="I96" s="4" t="s">
        <v>21</v>
      </c>
      <c r="J96" s="29"/>
      <c r="K96" s="2">
        <f t="shared" si="15"/>
      </c>
      <c r="L96" s="2" t="s">
        <v>19</v>
      </c>
      <c r="M96" s="4">
        <f t="shared" si="16"/>
      </c>
      <c r="N96" s="4">
        <f t="shared" si="17"/>
      </c>
      <c r="O96" s="4" t="s">
        <v>21</v>
      </c>
      <c r="P96" s="388" t="s">
        <v>403</v>
      </c>
      <c r="Q96" s="270"/>
      <c r="R96" s="263"/>
      <c r="S96" s="264"/>
      <c r="T96" s="7"/>
      <c r="U96" s="8"/>
    </row>
    <row r="97" spans="1:21" ht="15">
      <c r="A97" s="2" t="s">
        <v>1</v>
      </c>
      <c r="B97" s="2">
        <v>20</v>
      </c>
      <c r="C97" s="42" t="s">
        <v>282</v>
      </c>
      <c r="D97" s="3"/>
      <c r="E97" s="4" t="s">
        <v>16</v>
      </c>
      <c r="F97" s="5"/>
      <c r="G97" s="2" t="s">
        <v>19</v>
      </c>
      <c r="H97" s="6"/>
      <c r="I97" s="4" t="s">
        <v>21</v>
      </c>
      <c r="J97" s="29"/>
      <c r="K97" s="2">
        <f t="shared" si="15"/>
      </c>
      <c r="L97" s="2" t="s">
        <v>19</v>
      </c>
      <c r="M97" s="4">
        <f t="shared" si="16"/>
      </c>
      <c r="N97" s="4">
        <f t="shared" si="17"/>
      </c>
      <c r="O97" s="4" t="s">
        <v>21</v>
      </c>
      <c r="P97" s="388" t="s">
        <v>403</v>
      </c>
      <c r="Q97" s="270"/>
      <c r="R97" s="263"/>
      <c r="S97" s="264"/>
      <c r="T97" s="7"/>
      <c r="U97" s="8"/>
    </row>
    <row r="98" spans="1:21" ht="15">
      <c r="A98" s="2" t="s">
        <v>1</v>
      </c>
      <c r="B98" s="2">
        <v>20</v>
      </c>
      <c r="C98" s="42" t="s">
        <v>282</v>
      </c>
      <c r="D98" s="3"/>
      <c r="E98" s="4" t="s">
        <v>16</v>
      </c>
      <c r="F98" s="5"/>
      <c r="G98" s="2" t="s">
        <v>19</v>
      </c>
      <c r="H98" s="6"/>
      <c r="I98" s="4" t="s">
        <v>21</v>
      </c>
      <c r="J98" s="29"/>
      <c r="K98" s="2">
        <f t="shared" si="15"/>
      </c>
      <c r="L98" s="2" t="s">
        <v>19</v>
      </c>
      <c r="M98" s="4">
        <f t="shared" si="16"/>
      </c>
      <c r="N98" s="4">
        <f t="shared" si="17"/>
      </c>
      <c r="O98" s="4" t="s">
        <v>21</v>
      </c>
      <c r="P98" s="388" t="s">
        <v>403</v>
      </c>
      <c r="Q98" s="270"/>
      <c r="R98" s="263"/>
      <c r="S98" s="264"/>
      <c r="T98" s="7"/>
      <c r="U98" s="8"/>
    </row>
    <row r="99" spans="1:21" ht="15">
      <c r="A99" s="2" t="s">
        <v>1</v>
      </c>
      <c r="B99" s="2">
        <v>20</v>
      </c>
      <c r="C99" s="42" t="s">
        <v>282</v>
      </c>
      <c r="D99" s="3"/>
      <c r="E99" s="4" t="s">
        <v>16</v>
      </c>
      <c r="F99" s="5"/>
      <c r="G99" s="2" t="s">
        <v>19</v>
      </c>
      <c r="H99" s="6"/>
      <c r="I99" s="4" t="s">
        <v>21</v>
      </c>
      <c r="J99" s="29"/>
      <c r="K99" s="2">
        <f t="shared" si="15"/>
      </c>
      <c r="L99" s="2" t="s">
        <v>19</v>
      </c>
      <c r="M99" s="4">
        <f t="shared" si="16"/>
      </c>
      <c r="N99" s="4">
        <f t="shared" si="17"/>
      </c>
      <c r="O99" s="4" t="s">
        <v>21</v>
      </c>
      <c r="P99" s="388" t="s">
        <v>403</v>
      </c>
      <c r="Q99" s="270"/>
      <c r="R99" s="263"/>
      <c r="S99" s="264"/>
      <c r="T99" s="7"/>
      <c r="U99" s="8"/>
    </row>
    <row r="100" spans="1:21" ht="15">
      <c r="A100" s="2" t="s">
        <v>1</v>
      </c>
      <c r="B100" s="2">
        <v>20</v>
      </c>
      <c r="C100" s="42" t="s">
        <v>282</v>
      </c>
      <c r="D100" s="3"/>
      <c r="E100" s="4" t="s">
        <v>16</v>
      </c>
      <c r="F100" s="5"/>
      <c r="G100" s="2" t="s">
        <v>19</v>
      </c>
      <c r="H100" s="6"/>
      <c r="I100" s="4" t="s">
        <v>21</v>
      </c>
      <c r="J100" s="29"/>
      <c r="K100" s="2">
        <f t="shared" si="15"/>
      </c>
      <c r="L100" s="2" t="s">
        <v>19</v>
      </c>
      <c r="M100" s="4">
        <f t="shared" si="16"/>
      </c>
      <c r="N100" s="4">
        <f t="shared" si="17"/>
      </c>
      <c r="O100" s="4" t="s">
        <v>21</v>
      </c>
      <c r="P100" s="388" t="s">
        <v>403</v>
      </c>
      <c r="Q100" s="270"/>
      <c r="R100" s="263"/>
      <c r="S100" s="264"/>
      <c r="T100" s="7"/>
      <c r="U100" s="8"/>
    </row>
    <row r="101" spans="1:21" ht="15">
      <c r="A101" s="2" t="s">
        <v>1</v>
      </c>
      <c r="B101" s="42">
        <v>20</v>
      </c>
      <c r="C101" s="42" t="s">
        <v>283</v>
      </c>
      <c r="D101" s="3"/>
      <c r="E101" s="4" t="s">
        <v>16</v>
      </c>
      <c r="F101" s="263"/>
      <c r="G101" s="264">
        <f>M102</f>
      </c>
      <c r="H101" s="38" t="s">
        <v>271</v>
      </c>
      <c r="I101" s="9"/>
      <c r="J101" s="268"/>
      <c r="K101" s="401" t="s">
        <v>389</v>
      </c>
      <c r="L101" s="29"/>
      <c r="M101" s="402"/>
      <c r="N101" s="9"/>
      <c r="O101" s="9"/>
      <c r="P101" s="388" t="s">
        <v>403</v>
      </c>
      <c r="Q101" s="270"/>
      <c r="R101" s="263"/>
      <c r="S101" s="264"/>
      <c r="T101" s="7"/>
      <c r="U101" s="8"/>
    </row>
    <row r="102" spans="1:21" ht="15">
      <c r="A102" s="2" t="s">
        <v>1</v>
      </c>
      <c r="B102" s="44">
        <v>20</v>
      </c>
      <c r="C102" s="42" t="s">
        <v>283</v>
      </c>
      <c r="D102" s="3"/>
      <c r="E102" s="4" t="s">
        <v>16</v>
      </c>
      <c r="F102" s="5"/>
      <c r="G102" s="2" t="s">
        <v>19</v>
      </c>
      <c r="H102" s="6"/>
      <c r="I102" s="4" t="s">
        <v>21</v>
      </c>
      <c r="J102" s="29"/>
      <c r="K102" s="2">
        <f aca="true" t="shared" si="18" ref="K102:K169">IF(J102="","",VLOOKUP(J102,$B$338:$K$488,2))</f>
      </c>
      <c r="L102" s="2" t="s">
        <v>19</v>
      </c>
      <c r="M102" s="4">
        <f aca="true" t="shared" si="19" ref="M102:M169">IF(J102="","",VLOOKUP(J102,$B$338:$K$488,4))</f>
      </c>
      <c r="N102" s="4">
        <f aca="true" t="shared" si="20" ref="N102:N169">IF(J102="","",VLOOKUP(J102,$B$338:$K$488,5))</f>
      </c>
      <c r="O102" s="4" t="s">
        <v>21</v>
      </c>
      <c r="P102" s="388" t="s">
        <v>403</v>
      </c>
      <c r="Q102" s="270"/>
      <c r="R102" s="263"/>
      <c r="S102" s="264"/>
      <c r="T102" s="7"/>
      <c r="U102" s="8"/>
    </row>
    <row r="103" spans="1:21" ht="15">
      <c r="A103" s="2" t="s">
        <v>1</v>
      </c>
      <c r="B103" s="2">
        <v>20</v>
      </c>
      <c r="C103" s="42" t="s">
        <v>283</v>
      </c>
      <c r="D103" s="3"/>
      <c r="E103" s="4" t="s">
        <v>16</v>
      </c>
      <c r="F103" s="5"/>
      <c r="G103" s="2" t="s">
        <v>19</v>
      </c>
      <c r="H103" s="6"/>
      <c r="I103" s="4" t="s">
        <v>21</v>
      </c>
      <c r="J103" s="29"/>
      <c r="K103" s="2">
        <f t="shared" si="18"/>
      </c>
      <c r="L103" s="2" t="s">
        <v>19</v>
      </c>
      <c r="M103" s="4">
        <f t="shared" si="19"/>
      </c>
      <c r="N103" s="4">
        <f t="shared" si="20"/>
      </c>
      <c r="O103" s="4" t="s">
        <v>21</v>
      </c>
      <c r="P103" s="388" t="s">
        <v>403</v>
      </c>
      <c r="Q103" s="270"/>
      <c r="R103" s="263"/>
      <c r="S103" s="264"/>
      <c r="T103" s="7"/>
      <c r="U103" s="8"/>
    </row>
    <row r="104" spans="1:21" ht="15">
      <c r="A104" s="2" t="s">
        <v>1</v>
      </c>
      <c r="B104" s="2">
        <v>20</v>
      </c>
      <c r="C104" s="42" t="s">
        <v>283</v>
      </c>
      <c r="D104" s="3"/>
      <c r="E104" s="4" t="s">
        <v>16</v>
      </c>
      <c r="F104" s="5"/>
      <c r="G104" s="2" t="s">
        <v>19</v>
      </c>
      <c r="H104" s="6"/>
      <c r="I104" s="4" t="s">
        <v>21</v>
      </c>
      <c r="J104" s="29"/>
      <c r="K104" s="2">
        <f t="shared" si="18"/>
      </c>
      <c r="L104" s="2" t="s">
        <v>19</v>
      </c>
      <c r="M104" s="4">
        <f t="shared" si="19"/>
      </c>
      <c r="N104" s="4">
        <f t="shared" si="20"/>
      </c>
      <c r="O104" s="4" t="s">
        <v>21</v>
      </c>
      <c r="P104" s="388" t="s">
        <v>403</v>
      </c>
      <c r="Q104" s="270"/>
      <c r="R104" s="263"/>
      <c r="S104" s="264"/>
      <c r="T104" s="7"/>
      <c r="U104" s="8"/>
    </row>
    <row r="105" spans="1:21" ht="15">
      <c r="A105" s="2" t="s">
        <v>1</v>
      </c>
      <c r="B105" s="2">
        <v>20</v>
      </c>
      <c r="C105" s="42" t="s">
        <v>283</v>
      </c>
      <c r="D105" s="3"/>
      <c r="E105" s="4" t="s">
        <v>16</v>
      </c>
      <c r="F105" s="5"/>
      <c r="G105" s="2" t="s">
        <v>19</v>
      </c>
      <c r="H105" s="6"/>
      <c r="I105" s="4" t="s">
        <v>21</v>
      </c>
      <c r="J105" s="29"/>
      <c r="K105" s="2">
        <f t="shared" si="18"/>
      </c>
      <c r="L105" s="2" t="s">
        <v>19</v>
      </c>
      <c r="M105" s="4">
        <f t="shared" si="19"/>
      </c>
      <c r="N105" s="4">
        <f t="shared" si="20"/>
      </c>
      <c r="O105" s="4" t="s">
        <v>21</v>
      </c>
      <c r="P105" s="388" t="s">
        <v>403</v>
      </c>
      <c r="Q105" s="270"/>
      <c r="R105" s="263"/>
      <c r="S105" s="264"/>
      <c r="T105" s="7"/>
      <c r="U105" s="8"/>
    </row>
    <row r="106" spans="1:21" ht="15">
      <c r="A106" s="2" t="s">
        <v>1</v>
      </c>
      <c r="B106" s="2">
        <v>20</v>
      </c>
      <c r="C106" s="42" t="s">
        <v>283</v>
      </c>
      <c r="D106" s="3"/>
      <c r="E106" s="4" t="s">
        <v>16</v>
      </c>
      <c r="F106" s="5"/>
      <c r="G106" s="2" t="s">
        <v>19</v>
      </c>
      <c r="H106" s="6"/>
      <c r="I106" s="4" t="s">
        <v>21</v>
      </c>
      <c r="J106" s="29"/>
      <c r="K106" s="2">
        <f t="shared" si="18"/>
      </c>
      <c r="L106" s="2" t="s">
        <v>19</v>
      </c>
      <c r="M106" s="4">
        <f t="shared" si="19"/>
      </c>
      <c r="N106" s="4">
        <f t="shared" si="20"/>
      </c>
      <c r="O106" s="4" t="s">
        <v>21</v>
      </c>
      <c r="P106" s="388" t="s">
        <v>403</v>
      </c>
      <c r="Q106" s="270"/>
      <c r="R106" s="263"/>
      <c r="S106" s="264"/>
      <c r="T106" s="7"/>
      <c r="U106" s="8"/>
    </row>
    <row r="107" spans="1:21" ht="15">
      <c r="A107" s="2" t="s">
        <v>1</v>
      </c>
      <c r="B107" s="2">
        <v>20</v>
      </c>
      <c r="C107" s="42" t="s">
        <v>283</v>
      </c>
      <c r="D107" s="3"/>
      <c r="E107" s="4" t="s">
        <v>16</v>
      </c>
      <c r="F107" s="5"/>
      <c r="G107" s="2" t="s">
        <v>19</v>
      </c>
      <c r="H107" s="6"/>
      <c r="I107" s="4" t="s">
        <v>21</v>
      </c>
      <c r="J107" s="29"/>
      <c r="K107" s="2">
        <f t="shared" si="18"/>
      </c>
      <c r="L107" s="2" t="s">
        <v>19</v>
      </c>
      <c r="M107" s="4">
        <f t="shared" si="19"/>
      </c>
      <c r="N107" s="4">
        <f t="shared" si="20"/>
      </c>
      <c r="O107" s="4" t="s">
        <v>21</v>
      </c>
      <c r="P107" s="388" t="s">
        <v>403</v>
      </c>
      <c r="Q107" s="270"/>
      <c r="R107" s="263"/>
      <c r="S107" s="264"/>
      <c r="T107" s="7"/>
      <c r="U107" s="8"/>
    </row>
    <row r="108" spans="1:21" ht="15">
      <c r="A108" s="2" t="s">
        <v>1</v>
      </c>
      <c r="B108" s="42">
        <v>20</v>
      </c>
      <c r="C108" s="405" t="s">
        <v>395</v>
      </c>
      <c r="D108" s="3"/>
      <c r="E108" s="4" t="s">
        <v>16</v>
      </c>
      <c r="F108" s="263"/>
      <c r="G108" s="264">
        <f>M109</f>
      </c>
      <c r="H108" s="38" t="s">
        <v>271</v>
      </c>
      <c r="I108" s="9"/>
      <c r="J108" s="268"/>
      <c r="K108" s="401" t="s">
        <v>389</v>
      </c>
      <c r="L108" s="29"/>
      <c r="M108" s="402"/>
      <c r="N108" s="9"/>
      <c r="O108" s="9"/>
      <c r="P108" s="388" t="s">
        <v>403</v>
      </c>
      <c r="Q108" s="270"/>
      <c r="R108" s="263"/>
      <c r="S108" s="264"/>
      <c r="T108" s="7"/>
      <c r="U108" s="8"/>
    </row>
    <row r="109" spans="1:21" ht="15">
      <c r="A109" s="2" t="s">
        <v>1</v>
      </c>
      <c r="B109" s="44">
        <v>20</v>
      </c>
      <c r="C109" s="42" t="s">
        <v>394</v>
      </c>
      <c r="D109" s="3"/>
      <c r="E109" s="4" t="s">
        <v>16</v>
      </c>
      <c r="F109" s="5"/>
      <c r="G109" s="2" t="s">
        <v>19</v>
      </c>
      <c r="H109" s="6"/>
      <c r="I109" s="4" t="s">
        <v>21</v>
      </c>
      <c r="J109" s="29"/>
      <c r="K109" s="2">
        <f aca="true" t="shared" si="21" ref="K109:K114">IF(J109="","",VLOOKUP(J109,$B$338:$K$488,2))</f>
      </c>
      <c r="L109" s="2" t="s">
        <v>19</v>
      </c>
      <c r="M109" s="4">
        <f aca="true" t="shared" si="22" ref="M109:M114">IF(J109="","",VLOOKUP(J109,$B$338:$K$488,4))</f>
      </c>
      <c r="N109" s="4">
        <f aca="true" t="shared" si="23" ref="N109:N114">IF(J109="","",VLOOKUP(J109,$B$338:$K$488,5))</f>
      </c>
      <c r="O109" s="4" t="s">
        <v>21</v>
      </c>
      <c r="P109" s="388" t="s">
        <v>403</v>
      </c>
      <c r="Q109" s="270"/>
      <c r="R109" s="263"/>
      <c r="S109" s="264"/>
      <c r="T109" s="7"/>
      <c r="U109" s="8"/>
    </row>
    <row r="110" spans="1:21" ht="15">
      <c r="A110" s="2" t="s">
        <v>1</v>
      </c>
      <c r="B110" s="2">
        <v>20</v>
      </c>
      <c r="C110" s="42" t="s">
        <v>394</v>
      </c>
      <c r="D110" s="3"/>
      <c r="E110" s="4" t="s">
        <v>16</v>
      </c>
      <c r="F110" s="5"/>
      <c r="G110" s="2" t="s">
        <v>19</v>
      </c>
      <c r="H110" s="6"/>
      <c r="I110" s="4" t="s">
        <v>21</v>
      </c>
      <c r="J110" s="29"/>
      <c r="K110" s="2">
        <f t="shared" si="21"/>
      </c>
      <c r="L110" s="2" t="s">
        <v>19</v>
      </c>
      <c r="M110" s="4">
        <f t="shared" si="22"/>
      </c>
      <c r="N110" s="4">
        <f t="shared" si="23"/>
      </c>
      <c r="O110" s="4" t="s">
        <v>21</v>
      </c>
      <c r="P110" s="388" t="s">
        <v>403</v>
      </c>
      <c r="Q110" s="270"/>
      <c r="R110" s="263"/>
      <c r="S110" s="264"/>
      <c r="T110" s="7"/>
      <c r="U110" s="8"/>
    </row>
    <row r="111" spans="1:21" ht="15">
      <c r="A111" s="2" t="s">
        <v>1</v>
      </c>
      <c r="B111" s="2">
        <v>20</v>
      </c>
      <c r="C111" s="42" t="s">
        <v>394</v>
      </c>
      <c r="D111" s="3"/>
      <c r="E111" s="4" t="s">
        <v>16</v>
      </c>
      <c r="F111" s="5"/>
      <c r="G111" s="2" t="s">
        <v>19</v>
      </c>
      <c r="H111" s="6"/>
      <c r="I111" s="4" t="s">
        <v>21</v>
      </c>
      <c r="J111" s="29"/>
      <c r="K111" s="2">
        <f t="shared" si="21"/>
      </c>
      <c r="L111" s="2" t="s">
        <v>19</v>
      </c>
      <c r="M111" s="4">
        <f t="shared" si="22"/>
      </c>
      <c r="N111" s="4">
        <f t="shared" si="23"/>
      </c>
      <c r="O111" s="4" t="s">
        <v>21</v>
      </c>
      <c r="P111" s="388" t="s">
        <v>403</v>
      </c>
      <c r="Q111" s="270"/>
      <c r="R111" s="263"/>
      <c r="S111" s="264"/>
      <c r="T111" s="7"/>
      <c r="U111" s="8"/>
    </row>
    <row r="112" spans="1:21" ht="15">
      <c r="A112" s="2" t="s">
        <v>1</v>
      </c>
      <c r="B112" s="2">
        <v>20</v>
      </c>
      <c r="C112" s="42" t="s">
        <v>394</v>
      </c>
      <c r="D112" s="3"/>
      <c r="E112" s="4" t="s">
        <v>16</v>
      </c>
      <c r="F112" s="5"/>
      <c r="G112" s="2" t="s">
        <v>19</v>
      </c>
      <c r="H112" s="6"/>
      <c r="I112" s="4" t="s">
        <v>21</v>
      </c>
      <c r="J112" s="29"/>
      <c r="K112" s="2">
        <f t="shared" si="21"/>
      </c>
      <c r="L112" s="2" t="s">
        <v>19</v>
      </c>
      <c r="M112" s="4">
        <f t="shared" si="22"/>
      </c>
      <c r="N112" s="4">
        <f t="shared" si="23"/>
      </c>
      <c r="O112" s="4" t="s">
        <v>21</v>
      </c>
      <c r="P112" s="388" t="s">
        <v>403</v>
      </c>
      <c r="Q112" s="270"/>
      <c r="R112" s="263"/>
      <c r="S112" s="264"/>
      <c r="T112" s="7"/>
      <c r="U112" s="8"/>
    </row>
    <row r="113" spans="1:21" ht="15">
      <c r="A113" s="2" t="s">
        <v>1</v>
      </c>
      <c r="B113" s="2">
        <v>20</v>
      </c>
      <c r="C113" s="42" t="s">
        <v>394</v>
      </c>
      <c r="D113" s="3"/>
      <c r="E113" s="4" t="s">
        <v>16</v>
      </c>
      <c r="F113" s="5"/>
      <c r="G113" s="2" t="s">
        <v>19</v>
      </c>
      <c r="H113" s="6"/>
      <c r="I113" s="4" t="s">
        <v>21</v>
      </c>
      <c r="J113" s="29"/>
      <c r="K113" s="2">
        <f t="shared" si="21"/>
      </c>
      <c r="L113" s="2" t="s">
        <v>19</v>
      </c>
      <c r="M113" s="4">
        <f t="shared" si="22"/>
      </c>
      <c r="N113" s="4">
        <f t="shared" si="23"/>
      </c>
      <c r="O113" s="4" t="s">
        <v>21</v>
      </c>
      <c r="P113" s="388" t="s">
        <v>403</v>
      </c>
      <c r="Q113" s="270"/>
      <c r="R113" s="263"/>
      <c r="S113" s="264"/>
      <c r="T113" s="7"/>
      <c r="U113" s="8"/>
    </row>
    <row r="114" spans="1:21" ht="15">
      <c r="A114" s="2" t="s">
        <v>1</v>
      </c>
      <c r="B114" s="2">
        <v>20</v>
      </c>
      <c r="C114" s="42" t="s">
        <v>394</v>
      </c>
      <c r="D114" s="3"/>
      <c r="E114" s="4" t="s">
        <v>16</v>
      </c>
      <c r="F114" s="5"/>
      <c r="G114" s="2" t="s">
        <v>19</v>
      </c>
      <c r="H114" s="6"/>
      <c r="I114" s="4" t="s">
        <v>21</v>
      </c>
      <c r="J114" s="29"/>
      <c r="K114" s="2">
        <f t="shared" si="21"/>
      </c>
      <c r="L114" s="2" t="s">
        <v>19</v>
      </c>
      <c r="M114" s="4">
        <f t="shared" si="22"/>
      </c>
      <c r="N114" s="4">
        <f t="shared" si="23"/>
      </c>
      <c r="O114" s="4" t="s">
        <v>21</v>
      </c>
      <c r="P114" s="388" t="s">
        <v>403</v>
      </c>
      <c r="Q114" s="270"/>
      <c r="R114" s="263"/>
      <c r="S114" s="264"/>
      <c r="T114" s="7"/>
      <c r="U114" s="8"/>
    </row>
    <row r="115" spans="1:21" ht="15">
      <c r="A115" s="2" t="s">
        <v>1</v>
      </c>
      <c r="B115" s="42">
        <v>20</v>
      </c>
      <c r="C115" s="405" t="s">
        <v>396</v>
      </c>
      <c r="D115" s="3"/>
      <c r="E115" s="4" t="s">
        <v>16</v>
      </c>
      <c r="F115" s="263"/>
      <c r="G115" s="264">
        <f>M116</f>
      </c>
      <c r="H115" s="38" t="s">
        <v>271</v>
      </c>
      <c r="I115" s="9"/>
      <c r="J115" s="268"/>
      <c r="K115" s="401" t="s">
        <v>389</v>
      </c>
      <c r="L115" s="29"/>
      <c r="M115" s="402"/>
      <c r="N115" s="9"/>
      <c r="O115" s="9"/>
      <c r="P115" s="388" t="s">
        <v>403</v>
      </c>
      <c r="Q115" s="270"/>
      <c r="R115" s="263"/>
      <c r="S115" s="264"/>
      <c r="T115" s="7"/>
      <c r="U115" s="8"/>
    </row>
    <row r="116" spans="1:21" ht="15">
      <c r="A116" s="2" t="s">
        <v>1</v>
      </c>
      <c r="B116" s="44">
        <v>20</v>
      </c>
      <c r="C116" s="405" t="s">
        <v>396</v>
      </c>
      <c r="D116" s="3"/>
      <c r="E116" s="4" t="s">
        <v>16</v>
      </c>
      <c r="F116" s="5"/>
      <c r="G116" s="2" t="s">
        <v>19</v>
      </c>
      <c r="H116" s="6"/>
      <c r="I116" s="4" t="s">
        <v>21</v>
      </c>
      <c r="J116" s="29"/>
      <c r="K116" s="2">
        <f aca="true" t="shared" si="24" ref="K116:K121">IF(J116="","",VLOOKUP(J116,$B$338:$K$488,2))</f>
      </c>
      <c r="L116" s="2" t="s">
        <v>19</v>
      </c>
      <c r="M116" s="4">
        <f aca="true" t="shared" si="25" ref="M116:M121">IF(J116="","",VLOOKUP(J116,$B$338:$K$488,4))</f>
      </c>
      <c r="N116" s="4">
        <f aca="true" t="shared" si="26" ref="N116:N121">IF(J116="","",VLOOKUP(J116,$B$338:$K$488,5))</f>
      </c>
      <c r="O116" s="4" t="s">
        <v>21</v>
      </c>
      <c r="P116" s="388" t="s">
        <v>403</v>
      </c>
      <c r="Q116" s="270"/>
      <c r="R116" s="263"/>
      <c r="S116" s="264"/>
      <c r="T116" s="7"/>
      <c r="U116" s="8"/>
    </row>
    <row r="117" spans="1:21" ht="15">
      <c r="A117" s="2" t="s">
        <v>1</v>
      </c>
      <c r="B117" s="2">
        <v>20</v>
      </c>
      <c r="C117" s="405" t="s">
        <v>396</v>
      </c>
      <c r="D117" s="3"/>
      <c r="E117" s="4" t="s">
        <v>16</v>
      </c>
      <c r="F117" s="5"/>
      <c r="G117" s="2" t="s">
        <v>19</v>
      </c>
      <c r="H117" s="6"/>
      <c r="I117" s="4" t="s">
        <v>21</v>
      </c>
      <c r="J117" s="29"/>
      <c r="K117" s="2">
        <f t="shared" si="24"/>
      </c>
      <c r="L117" s="2" t="s">
        <v>19</v>
      </c>
      <c r="M117" s="4">
        <f t="shared" si="25"/>
      </c>
      <c r="N117" s="4">
        <f t="shared" si="26"/>
      </c>
      <c r="O117" s="4" t="s">
        <v>21</v>
      </c>
      <c r="P117" s="388" t="s">
        <v>403</v>
      </c>
      <c r="Q117" s="270"/>
      <c r="R117" s="263"/>
      <c r="S117" s="264"/>
      <c r="T117" s="7"/>
      <c r="U117" s="8"/>
    </row>
    <row r="118" spans="1:21" ht="15">
      <c r="A118" s="2" t="s">
        <v>1</v>
      </c>
      <c r="B118" s="2">
        <v>20</v>
      </c>
      <c r="C118" s="405" t="s">
        <v>396</v>
      </c>
      <c r="D118" s="3"/>
      <c r="E118" s="4" t="s">
        <v>16</v>
      </c>
      <c r="F118" s="5"/>
      <c r="G118" s="2" t="s">
        <v>19</v>
      </c>
      <c r="H118" s="6"/>
      <c r="I118" s="4" t="s">
        <v>21</v>
      </c>
      <c r="J118" s="29"/>
      <c r="K118" s="2">
        <f t="shared" si="24"/>
      </c>
      <c r="L118" s="2" t="s">
        <v>19</v>
      </c>
      <c r="M118" s="4">
        <f t="shared" si="25"/>
      </c>
      <c r="N118" s="4">
        <f t="shared" si="26"/>
      </c>
      <c r="O118" s="4" t="s">
        <v>21</v>
      </c>
      <c r="P118" s="388" t="s">
        <v>403</v>
      </c>
      <c r="Q118" s="270"/>
      <c r="R118" s="263"/>
      <c r="S118" s="264"/>
      <c r="T118" s="7"/>
      <c r="U118" s="8"/>
    </row>
    <row r="119" spans="1:21" ht="15">
      <c r="A119" s="2" t="s">
        <v>1</v>
      </c>
      <c r="B119" s="2">
        <v>20</v>
      </c>
      <c r="C119" s="405" t="s">
        <v>396</v>
      </c>
      <c r="D119" s="3"/>
      <c r="E119" s="4" t="s">
        <v>16</v>
      </c>
      <c r="F119" s="5"/>
      <c r="G119" s="2" t="s">
        <v>19</v>
      </c>
      <c r="H119" s="6"/>
      <c r="I119" s="4" t="s">
        <v>21</v>
      </c>
      <c r="J119" s="29"/>
      <c r="K119" s="2">
        <f t="shared" si="24"/>
      </c>
      <c r="L119" s="2" t="s">
        <v>19</v>
      </c>
      <c r="M119" s="4">
        <f t="shared" si="25"/>
      </c>
      <c r="N119" s="4">
        <f t="shared" si="26"/>
      </c>
      <c r="O119" s="4" t="s">
        <v>21</v>
      </c>
      <c r="P119" s="388" t="s">
        <v>403</v>
      </c>
      <c r="Q119" s="270"/>
      <c r="R119" s="263"/>
      <c r="S119" s="264"/>
      <c r="T119" s="7"/>
      <c r="U119" s="8"/>
    </row>
    <row r="120" spans="1:21" ht="15">
      <c r="A120" s="2" t="s">
        <v>1</v>
      </c>
      <c r="B120" s="2">
        <v>20</v>
      </c>
      <c r="C120" s="405" t="s">
        <v>396</v>
      </c>
      <c r="D120" s="3"/>
      <c r="E120" s="4" t="s">
        <v>16</v>
      </c>
      <c r="F120" s="5"/>
      <c r="G120" s="2" t="s">
        <v>19</v>
      </c>
      <c r="H120" s="6"/>
      <c r="I120" s="4" t="s">
        <v>21</v>
      </c>
      <c r="J120" s="29"/>
      <c r="K120" s="2">
        <f t="shared" si="24"/>
      </c>
      <c r="L120" s="2" t="s">
        <v>19</v>
      </c>
      <c r="M120" s="4">
        <f t="shared" si="25"/>
      </c>
      <c r="N120" s="4">
        <f t="shared" si="26"/>
      </c>
      <c r="O120" s="4" t="s">
        <v>21</v>
      </c>
      <c r="P120" s="388" t="s">
        <v>403</v>
      </c>
      <c r="Q120" s="270"/>
      <c r="R120" s="263"/>
      <c r="S120" s="264"/>
      <c r="T120" s="7"/>
      <c r="U120" s="8"/>
    </row>
    <row r="121" spans="1:21" ht="15">
      <c r="A121" s="2" t="s">
        <v>1</v>
      </c>
      <c r="B121" s="2">
        <v>20</v>
      </c>
      <c r="C121" s="405" t="s">
        <v>396</v>
      </c>
      <c r="D121" s="3"/>
      <c r="E121" s="4" t="s">
        <v>16</v>
      </c>
      <c r="F121" s="5"/>
      <c r="G121" s="2" t="s">
        <v>19</v>
      </c>
      <c r="H121" s="6"/>
      <c r="I121" s="4" t="s">
        <v>21</v>
      </c>
      <c r="J121" s="29"/>
      <c r="K121" s="2">
        <f t="shared" si="24"/>
      </c>
      <c r="L121" s="2" t="s">
        <v>19</v>
      </c>
      <c r="M121" s="4">
        <f t="shared" si="25"/>
      </c>
      <c r="N121" s="4">
        <f t="shared" si="26"/>
      </c>
      <c r="O121" s="4" t="s">
        <v>21</v>
      </c>
      <c r="P121" s="388" t="s">
        <v>403</v>
      </c>
      <c r="Q121" s="270"/>
      <c r="R121" s="263"/>
      <c r="S121" s="264"/>
      <c r="T121" s="7"/>
      <c r="U121" s="8"/>
    </row>
    <row r="122" spans="1:21" ht="15">
      <c r="A122" s="2" t="s">
        <v>1</v>
      </c>
      <c r="B122" s="2">
        <v>40</v>
      </c>
      <c r="C122" s="2" t="s">
        <v>12</v>
      </c>
      <c r="D122" s="3"/>
      <c r="E122" s="4" t="s">
        <v>16</v>
      </c>
      <c r="F122" s="263"/>
      <c r="G122" s="2" t="s">
        <v>19</v>
      </c>
      <c r="H122" s="6"/>
      <c r="I122" s="4" t="s">
        <v>21</v>
      </c>
      <c r="J122" s="29"/>
      <c r="K122" s="2">
        <f t="shared" si="18"/>
      </c>
      <c r="L122" s="2" t="s">
        <v>19</v>
      </c>
      <c r="M122" s="4">
        <f t="shared" si="19"/>
      </c>
      <c r="N122" s="4">
        <f t="shared" si="20"/>
      </c>
      <c r="O122" s="4" t="s">
        <v>21</v>
      </c>
      <c r="P122" s="388" t="s">
        <v>403</v>
      </c>
      <c r="Q122" s="270"/>
      <c r="R122" s="263"/>
      <c r="S122" s="264"/>
      <c r="T122" s="7"/>
      <c r="U122" s="8"/>
    </row>
    <row r="123" spans="1:21" ht="15">
      <c r="A123" s="2" t="s">
        <v>1</v>
      </c>
      <c r="B123" s="42">
        <v>40</v>
      </c>
      <c r="C123" s="4" t="s">
        <v>12</v>
      </c>
      <c r="D123" s="3"/>
      <c r="E123" s="4" t="s">
        <v>16</v>
      </c>
      <c r="F123" s="263"/>
      <c r="G123" s="2" t="s">
        <v>19</v>
      </c>
      <c r="H123" s="6"/>
      <c r="I123" s="4" t="s">
        <v>21</v>
      </c>
      <c r="J123" s="29"/>
      <c r="K123" s="2">
        <f t="shared" si="18"/>
      </c>
      <c r="L123" s="2" t="s">
        <v>19</v>
      </c>
      <c r="M123" s="4">
        <f t="shared" si="19"/>
      </c>
      <c r="N123" s="4">
        <f t="shared" si="20"/>
      </c>
      <c r="O123" s="4" t="s">
        <v>21</v>
      </c>
      <c r="P123" s="388" t="s">
        <v>403</v>
      </c>
      <c r="Q123" s="270"/>
      <c r="R123" s="263"/>
      <c r="S123" s="264"/>
      <c r="T123" s="7"/>
      <c r="U123" s="8"/>
    </row>
    <row r="124" spans="1:21" ht="15">
      <c r="A124" s="2" t="s">
        <v>1</v>
      </c>
      <c r="B124" s="42">
        <v>40</v>
      </c>
      <c r="C124" s="4" t="s">
        <v>12</v>
      </c>
      <c r="D124" s="3"/>
      <c r="E124" s="4" t="s">
        <v>16</v>
      </c>
      <c r="F124" s="263"/>
      <c r="G124" s="2" t="s">
        <v>19</v>
      </c>
      <c r="H124" s="6"/>
      <c r="I124" s="4" t="s">
        <v>21</v>
      </c>
      <c r="J124" s="29"/>
      <c r="K124" s="2">
        <f t="shared" si="18"/>
      </c>
      <c r="L124" s="2" t="s">
        <v>19</v>
      </c>
      <c r="M124" s="4">
        <f t="shared" si="19"/>
      </c>
      <c r="N124" s="4">
        <f t="shared" si="20"/>
      </c>
      <c r="O124" s="4" t="s">
        <v>21</v>
      </c>
      <c r="P124" s="388" t="s">
        <v>403</v>
      </c>
      <c r="Q124" s="270"/>
      <c r="R124" s="263"/>
      <c r="S124" s="264"/>
      <c r="T124" s="7"/>
      <c r="U124" s="8"/>
    </row>
    <row r="125" spans="1:21" ht="15">
      <c r="A125" s="2" t="s">
        <v>1</v>
      </c>
      <c r="B125" s="42">
        <v>40</v>
      </c>
      <c r="C125" s="4" t="s">
        <v>12</v>
      </c>
      <c r="D125" s="3"/>
      <c r="E125" s="4" t="s">
        <v>16</v>
      </c>
      <c r="F125" s="263"/>
      <c r="G125" s="2" t="s">
        <v>19</v>
      </c>
      <c r="H125" s="6"/>
      <c r="I125" s="4" t="s">
        <v>21</v>
      </c>
      <c r="J125" s="29"/>
      <c r="K125" s="2">
        <f t="shared" si="18"/>
      </c>
      <c r="L125" s="2" t="s">
        <v>19</v>
      </c>
      <c r="M125" s="4">
        <f t="shared" si="19"/>
      </c>
      <c r="N125" s="4">
        <f t="shared" si="20"/>
      </c>
      <c r="O125" s="4" t="s">
        <v>21</v>
      </c>
      <c r="P125" s="388" t="s">
        <v>403</v>
      </c>
      <c r="Q125" s="270"/>
      <c r="R125" s="263"/>
      <c r="S125" s="264"/>
      <c r="T125" s="7"/>
      <c r="U125" s="8"/>
    </row>
    <row r="126" spans="1:21" ht="15">
      <c r="A126" s="2" t="s">
        <v>1</v>
      </c>
      <c r="B126" s="42">
        <v>40</v>
      </c>
      <c r="C126" s="4" t="s">
        <v>12</v>
      </c>
      <c r="D126" s="3"/>
      <c r="E126" s="4" t="s">
        <v>16</v>
      </c>
      <c r="F126" s="263"/>
      <c r="G126" s="2" t="s">
        <v>19</v>
      </c>
      <c r="H126" s="6"/>
      <c r="I126" s="4" t="s">
        <v>21</v>
      </c>
      <c r="J126" s="29"/>
      <c r="K126" s="2">
        <f>IF(J126="","",VLOOKUP(J126,$B$338:$K$488,2))</f>
      </c>
      <c r="L126" s="2" t="s">
        <v>19</v>
      </c>
      <c r="M126" s="4">
        <f>IF(J126="","",VLOOKUP(J126,$B$338:$K$488,4))</f>
      </c>
      <c r="N126" s="4">
        <f>IF(J126="","",VLOOKUP(J126,$B$338:$K$488,5))</f>
      </c>
      <c r="O126" s="4" t="s">
        <v>21</v>
      </c>
      <c r="P126" s="388" t="s">
        <v>403</v>
      </c>
      <c r="Q126" s="270"/>
      <c r="R126" s="263"/>
      <c r="S126" s="264"/>
      <c r="T126" s="7"/>
      <c r="U126" s="8"/>
    </row>
    <row r="127" spans="1:21" ht="15">
      <c r="A127" s="2" t="s">
        <v>1</v>
      </c>
      <c r="B127" s="42">
        <v>40</v>
      </c>
      <c r="C127" s="4" t="s">
        <v>12</v>
      </c>
      <c r="D127" s="3"/>
      <c r="E127" s="4" t="s">
        <v>16</v>
      </c>
      <c r="F127" s="263"/>
      <c r="G127" s="2" t="s">
        <v>19</v>
      </c>
      <c r="H127" s="6"/>
      <c r="I127" s="4" t="s">
        <v>21</v>
      </c>
      <c r="J127" s="29"/>
      <c r="K127" s="2">
        <f t="shared" si="18"/>
      </c>
      <c r="L127" s="2" t="s">
        <v>19</v>
      </c>
      <c r="M127" s="4">
        <f t="shared" si="19"/>
      </c>
      <c r="N127" s="4">
        <f t="shared" si="20"/>
      </c>
      <c r="O127" s="4" t="s">
        <v>21</v>
      </c>
      <c r="P127" s="388" t="s">
        <v>403</v>
      </c>
      <c r="Q127" s="270"/>
      <c r="R127" s="263"/>
      <c r="S127" s="264"/>
      <c r="T127" s="7"/>
      <c r="U127" s="8"/>
    </row>
    <row r="128" spans="1:21" ht="15">
      <c r="A128" s="2" t="s">
        <v>1</v>
      </c>
      <c r="B128" s="42">
        <v>40</v>
      </c>
      <c r="C128" s="4" t="s">
        <v>12</v>
      </c>
      <c r="D128" s="3"/>
      <c r="E128" s="4" t="s">
        <v>16</v>
      </c>
      <c r="F128" s="263"/>
      <c r="G128" s="2" t="s">
        <v>19</v>
      </c>
      <c r="H128" s="6"/>
      <c r="I128" s="4" t="s">
        <v>21</v>
      </c>
      <c r="J128" s="29"/>
      <c r="K128" s="2">
        <f t="shared" si="18"/>
      </c>
      <c r="L128" s="2" t="s">
        <v>19</v>
      </c>
      <c r="M128" s="4">
        <f t="shared" si="19"/>
      </c>
      <c r="N128" s="4">
        <f t="shared" si="20"/>
      </c>
      <c r="O128" s="4" t="s">
        <v>21</v>
      </c>
      <c r="P128" s="388" t="s">
        <v>403</v>
      </c>
      <c r="Q128" s="270"/>
      <c r="R128" s="263"/>
      <c r="S128" s="264"/>
      <c r="T128" s="7"/>
      <c r="U128" s="8"/>
    </row>
    <row r="129" spans="1:21" ht="15">
      <c r="A129" s="2" t="s">
        <v>1</v>
      </c>
      <c r="B129" s="42">
        <v>40</v>
      </c>
      <c r="C129" s="4" t="s">
        <v>12</v>
      </c>
      <c r="D129" s="3"/>
      <c r="E129" s="4" t="s">
        <v>16</v>
      </c>
      <c r="F129" s="263"/>
      <c r="G129" s="2" t="s">
        <v>19</v>
      </c>
      <c r="H129" s="6"/>
      <c r="I129" s="4" t="s">
        <v>21</v>
      </c>
      <c r="J129" s="29"/>
      <c r="K129" s="2">
        <f t="shared" si="18"/>
      </c>
      <c r="L129" s="2" t="s">
        <v>19</v>
      </c>
      <c r="M129" s="4">
        <f t="shared" si="19"/>
      </c>
      <c r="N129" s="4">
        <f t="shared" si="20"/>
      </c>
      <c r="O129" s="4" t="s">
        <v>21</v>
      </c>
      <c r="P129" s="388" t="s">
        <v>403</v>
      </c>
      <c r="Q129" s="270"/>
      <c r="R129" s="263"/>
      <c r="S129" s="264"/>
      <c r="T129" s="7"/>
      <c r="U129" s="8"/>
    </row>
    <row r="130" spans="1:21" ht="15">
      <c r="A130" s="2" t="s">
        <v>1</v>
      </c>
      <c r="B130" s="45">
        <v>41</v>
      </c>
      <c r="C130" s="4" t="s">
        <v>43</v>
      </c>
      <c r="D130" s="3"/>
      <c r="E130" s="4" t="s">
        <v>16</v>
      </c>
      <c r="F130" s="263"/>
      <c r="G130" s="2" t="s">
        <v>19</v>
      </c>
      <c r="H130" s="6"/>
      <c r="I130" s="4" t="s">
        <v>21</v>
      </c>
      <c r="J130" s="29"/>
      <c r="K130" s="2">
        <f t="shared" si="18"/>
      </c>
      <c r="L130" s="2" t="s">
        <v>19</v>
      </c>
      <c r="M130" s="4">
        <f t="shared" si="19"/>
      </c>
      <c r="N130" s="4">
        <f t="shared" si="20"/>
      </c>
      <c r="O130" s="4" t="s">
        <v>21</v>
      </c>
      <c r="P130" s="388" t="s">
        <v>403</v>
      </c>
      <c r="Q130" s="270"/>
      <c r="R130" s="263"/>
      <c r="S130" s="264"/>
      <c r="T130" s="7"/>
      <c r="U130" s="8"/>
    </row>
    <row r="131" spans="1:21" ht="15">
      <c r="A131" s="2" t="s">
        <v>1</v>
      </c>
      <c r="B131" s="45">
        <v>41</v>
      </c>
      <c r="C131" s="4" t="s">
        <v>43</v>
      </c>
      <c r="D131" s="3"/>
      <c r="E131" s="4" t="s">
        <v>16</v>
      </c>
      <c r="F131" s="263"/>
      <c r="G131" s="2" t="s">
        <v>19</v>
      </c>
      <c r="H131" s="6"/>
      <c r="I131" s="4" t="s">
        <v>21</v>
      </c>
      <c r="J131" s="29"/>
      <c r="K131" s="2">
        <f t="shared" si="18"/>
      </c>
      <c r="L131" s="2" t="s">
        <v>19</v>
      </c>
      <c r="M131" s="4">
        <f t="shared" si="19"/>
      </c>
      <c r="N131" s="4">
        <f t="shared" si="20"/>
      </c>
      <c r="O131" s="4" t="s">
        <v>21</v>
      </c>
      <c r="P131" s="388" t="s">
        <v>403</v>
      </c>
      <c r="Q131" s="270"/>
      <c r="R131" s="263"/>
      <c r="S131" s="264"/>
      <c r="T131" s="7"/>
      <c r="U131" s="8"/>
    </row>
    <row r="132" spans="1:21" ht="15">
      <c r="A132" s="2" t="s">
        <v>1</v>
      </c>
      <c r="B132" s="45">
        <v>41</v>
      </c>
      <c r="C132" s="4" t="s">
        <v>43</v>
      </c>
      <c r="D132" s="3"/>
      <c r="E132" s="4" t="s">
        <v>16</v>
      </c>
      <c r="F132" s="263"/>
      <c r="G132" s="2" t="s">
        <v>19</v>
      </c>
      <c r="H132" s="6"/>
      <c r="I132" s="4" t="s">
        <v>21</v>
      </c>
      <c r="J132" s="29"/>
      <c r="K132" s="2">
        <f t="shared" si="18"/>
      </c>
      <c r="L132" s="2" t="s">
        <v>19</v>
      </c>
      <c r="M132" s="4">
        <f t="shared" si="19"/>
      </c>
      <c r="N132" s="4">
        <f t="shared" si="20"/>
      </c>
      <c r="O132" s="4" t="s">
        <v>21</v>
      </c>
      <c r="P132" s="388" t="s">
        <v>403</v>
      </c>
      <c r="Q132" s="270"/>
      <c r="R132" s="263"/>
      <c r="S132" s="264"/>
      <c r="T132" s="7"/>
      <c r="U132" s="8"/>
    </row>
    <row r="133" spans="1:21" ht="15">
      <c r="A133" s="2" t="s">
        <v>1</v>
      </c>
      <c r="B133" s="45">
        <v>41</v>
      </c>
      <c r="C133" s="4" t="s">
        <v>43</v>
      </c>
      <c r="D133" s="3"/>
      <c r="E133" s="4" t="s">
        <v>16</v>
      </c>
      <c r="F133" s="263"/>
      <c r="G133" s="2" t="s">
        <v>19</v>
      </c>
      <c r="H133" s="6"/>
      <c r="I133" s="4" t="s">
        <v>21</v>
      </c>
      <c r="J133" s="29"/>
      <c r="K133" s="2">
        <f>IF(J133="","",VLOOKUP(J133,$B$338:$K$488,2))</f>
      </c>
      <c r="L133" s="2" t="s">
        <v>19</v>
      </c>
      <c r="M133" s="4">
        <f>IF(J133="","",VLOOKUP(J133,$B$338:$K$488,4))</f>
      </c>
      <c r="N133" s="4">
        <f>IF(J133="","",VLOOKUP(J133,$B$338:$K$488,5))</f>
      </c>
      <c r="O133" s="4" t="s">
        <v>21</v>
      </c>
      <c r="P133" s="388" t="s">
        <v>403</v>
      </c>
      <c r="Q133" s="270"/>
      <c r="R133" s="263"/>
      <c r="S133" s="264"/>
      <c r="T133" s="7"/>
      <c r="U133" s="8"/>
    </row>
    <row r="134" spans="1:21" ht="15">
      <c r="A134" s="2" t="s">
        <v>1</v>
      </c>
      <c r="B134" s="45">
        <v>41</v>
      </c>
      <c r="C134" s="4" t="s">
        <v>43</v>
      </c>
      <c r="D134" s="3"/>
      <c r="E134" s="4" t="s">
        <v>16</v>
      </c>
      <c r="F134" s="263"/>
      <c r="G134" s="2" t="s">
        <v>19</v>
      </c>
      <c r="H134" s="6"/>
      <c r="I134" s="4" t="s">
        <v>21</v>
      </c>
      <c r="J134" s="29"/>
      <c r="K134" s="2">
        <f t="shared" si="18"/>
      </c>
      <c r="L134" s="2" t="s">
        <v>19</v>
      </c>
      <c r="M134" s="4">
        <f t="shared" si="19"/>
      </c>
      <c r="N134" s="4">
        <f t="shared" si="20"/>
      </c>
      <c r="O134" s="4" t="s">
        <v>21</v>
      </c>
      <c r="P134" s="388" t="s">
        <v>403</v>
      </c>
      <c r="Q134" s="270"/>
      <c r="R134" s="263"/>
      <c r="S134" s="264"/>
      <c r="T134" s="7"/>
      <c r="U134" s="8"/>
    </row>
    <row r="135" spans="1:21" ht="15">
      <c r="A135" s="2" t="s">
        <v>1</v>
      </c>
      <c r="B135" s="45">
        <v>41</v>
      </c>
      <c r="C135" s="4" t="s">
        <v>43</v>
      </c>
      <c r="D135" s="3"/>
      <c r="E135" s="4" t="s">
        <v>16</v>
      </c>
      <c r="F135" s="263"/>
      <c r="G135" s="2" t="s">
        <v>19</v>
      </c>
      <c r="H135" s="6"/>
      <c r="I135" s="4" t="s">
        <v>21</v>
      </c>
      <c r="J135" s="29"/>
      <c r="K135" s="2">
        <f t="shared" si="18"/>
      </c>
      <c r="L135" s="2" t="s">
        <v>19</v>
      </c>
      <c r="M135" s="4">
        <f t="shared" si="19"/>
      </c>
      <c r="N135" s="4">
        <f t="shared" si="20"/>
      </c>
      <c r="O135" s="4" t="s">
        <v>21</v>
      </c>
      <c r="P135" s="388" t="s">
        <v>403</v>
      </c>
      <c r="Q135" s="270"/>
      <c r="R135" s="263"/>
      <c r="S135" s="264"/>
      <c r="T135" s="7"/>
      <c r="U135" s="8"/>
    </row>
    <row r="136" spans="1:21" ht="15">
      <c r="A136" s="2" t="s">
        <v>1</v>
      </c>
      <c r="B136" s="45">
        <v>41</v>
      </c>
      <c r="C136" s="4" t="s">
        <v>43</v>
      </c>
      <c r="D136" s="3"/>
      <c r="E136" s="4" t="s">
        <v>16</v>
      </c>
      <c r="F136" s="263"/>
      <c r="G136" s="2" t="s">
        <v>19</v>
      </c>
      <c r="H136" s="6"/>
      <c r="I136" s="4" t="s">
        <v>21</v>
      </c>
      <c r="J136" s="29"/>
      <c r="K136" s="2">
        <f t="shared" si="18"/>
      </c>
      <c r="L136" s="2" t="s">
        <v>19</v>
      </c>
      <c r="M136" s="4">
        <f t="shared" si="19"/>
      </c>
      <c r="N136" s="4">
        <f t="shared" si="20"/>
      </c>
      <c r="O136" s="4" t="s">
        <v>21</v>
      </c>
      <c r="P136" s="388" t="s">
        <v>403</v>
      </c>
      <c r="Q136" s="270"/>
      <c r="R136" s="263"/>
      <c r="S136" s="264"/>
      <c r="T136" s="7"/>
      <c r="U136" s="8"/>
    </row>
    <row r="137" spans="1:21" ht="15">
      <c r="A137" s="2" t="s">
        <v>1</v>
      </c>
      <c r="B137" s="45">
        <v>41</v>
      </c>
      <c r="C137" s="4" t="s">
        <v>43</v>
      </c>
      <c r="D137" s="3"/>
      <c r="E137" s="4" t="s">
        <v>16</v>
      </c>
      <c r="F137" s="263"/>
      <c r="G137" s="2" t="s">
        <v>19</v>
      </c>
      <c r="H137" s="6"/>
      <c r="I137" s="4" t="s">
        <v>21</v>
      </c>
      <c r="J137" s="29"/>
      <c r="K137" s="2">
        <f t="shared" si="18"/>
      </c>
      <c r="L137" s="2" t="s">
        <v>19</v>
      </c>
      <c r="M137" s="4">
        <f t="shared" si="19"/>
      </c>
      <c r="N137" s="4">
        <f t="shared" si="20"/>
      </c>
      <c r="O137" s="4" t="s">
        <v>21</v>
      </c>
      <c r="P137" s="388" t="s">
        <v>403</v>
      </c>
      <c r="Q137" s="270"/>
      <c r="R137" s="263"/>
      <c r="S137" s="264"/>
      <c r="T137" s="7"/>
      <c r="U137" s="8"/>
    </row>
    <row r="138" spans="1:21" ht="15">
      <c r="A138" s="2" t="s">
        <v>1</v>
      </c>
      <c r="B138" s="44">
        <v>42</v>
      </c>
      <c r="C138" s="2" t="s">
        <v>13</v>
      </c>
      <c r="D138" s="3"/>
      <c r="E138" s="4" t="s">
        <v>16</v>
      </c>
      <c r="F138" s="263"/>
      <c r="G138" s="2" t="s">
        <v>19</v>
      </c>
      <c r="H138" s="267"/>
      <c r="I138" s="4" t="s">
        <v>21</v>
      </c>
      <c r="J138" s="29"/>
      <c r="K138" s="2">
        <f t="shared" si="18"/>
      </c>
      <c r="L138" s="2" t="s">
        <v>19</v>
      </c>
      <c r="M138" s="4">
        <f t="shared" si="19"/>
      </c>
      <c r="N138" s="4">
        <f t="shared" si="20"/>
      </c>
      <c r="O138" s="4" t="s">
        <v>21</v>
      </c>
      <c r="P138" s="388" t="s">
        <v>403</v>
      </c>
      <c r="Q138" s="270"/>
      <c r="R138" s="263"/>
      <c r="S138" s="264"/>
      <c r="T138" s="7"/>
      <c r="U138" s="8"/>
    </row>
    <row r="139" spans="1:21" ht="15">
      <c r="A139" s="2" t="s">
        <v>1</v>
      </c>
      <c r="B139" s="2">
        <v>42</v>
      </c>
      <c r="C139" s="2" t="s">
        <v>13</v>
      </c>
      <c r="D139" s="3"/>
      <c r="E139" s="4" t="s">
        <v>16</v>
      </c>
      <c r="F139" s="263"/>
      <c r="G139" s="2" t="s">
        <v>19</v>
      </c>
      <c r="H139" s="267"/>
      <c r="I139" s="4" t="s">
        <v>21</v>
      </c>
      <c r="J139" s="29"/>
      <c r="K139" s="2">
        <f t="shared" si="18"/>
      </c>
      <c r="L139" s="2" t="s">
        <v>19</v>
      </c>
      <c r="M139" s="4">
        <f t="shared" si="19"/>
      </c>
      <c r="N139" s="4">
        <f t="shared" si="20"/>
      </c>
      <c r="O139" s="4" t="s">
        <v>21</v>
      </c>
      <c r="P139" s="388" t="s">
        <v>403</v>
      </c>
      <c r="Q139" s="270"/>
      <c r="R139" s="263"/>
      <c r="S139" s="264"/>
      <c r="T139" s="7"/>
      <c r="U139" s="8"/>
    </row>
    <row r="140" spans="1:21" ht="15">
      <c r="A140" s="2" t="s">
        <v>1</v>
      </c>
      <c r="B140" s="2">
        <v>42</v>
      </c>
      <c r="C140" s="2" t="s">
        <v>13</v>
      </c>
      <c r="D140" s="3"/>
      <c r="E140" s="4" t="s">
        <v>16</v>
      </c>
      <c r="F140" s="263"/>
      <c r="G140" s="2" t="s">
        <v>19</v>
      </c>
      <c r="H140" s="267"/>
      <c r="I140" s="4" t="s">
        <v>21</v>
      </c>
      <c r="J140" s="29"/>
      <c r="K140" s="2">
        <f>IF(J140="","",VLOOKUP(J140,$B$338:$K$488,2))</f>
      </c>
      <c r="L140" s="2" t="s">
        <v>19</v>
      </c>
      <c r="M140" s="4">
        <f>IF(J140="","",VLOOKUP(J140,$B$338:$K$488,4))</f>
      </c>
      <c r="N140" s="4">
        <f>IF(J140="","",VLOOKUP(J140,$B$338:$K$488,5))</f>
      </c>
      <c r="O140" s="4" t="s">
        <v>21</v>
      </c>
      <c r="P140" s="388" t="s">
        <v>403</v>
      </c>
      <c r="Q140" s="270"/>
      <c r="R140" s="263"/>
      <c r="S140" s="264"/>
      <c r="T140" s="7"/>
      <c r="U140" s="8"/>
    </row>
    <row r="141" spans="1:21" ht="15">
      <c r="A141" s="2" t="s">
        <v>1</v>
      </c>
      <c r="B141" s="2">
        <v>42</v>
      </c>
      <c r="C141" s="2" t="s">
        <v>13</v>
      </c>
      <c r="D141" s="3"/>
      <c r="E141" s="4" t="s">
        <v>16</v>
      </c>
      <c r="F141" s="263"/>
      <c r="G141" s="2" t="s">
        <v>19</v>
      </c>
      <c r="H141" s="267"/>
      <c r="I141" s="4" t="s">
        <v>21</v>
      </c>
      <c r="J141" s="29"/>
      <c r="K141" s="2">
        <f t="shared" si="18"/>
      </c>
      <c r="L141" s="2" t="s">
        <v>19</v>
      </c>
      <c r="M141" s="4">
        <f t="shared" si="19"/>
      </c>
      <c r="N141" s="4">
        <f t="shared" si="20"/>
      </c>
      <c r="O141" s="4" t="s">
        <v>21</v>
      </c>
      <c r="P141" s="388" t="s">
        <v>403</v>
      </c>
      <c r="Q141" s="270"/>
      <c r="R141" s="263"/>
      <c r="S141" s="264"/>
      <c r="T141" s="7"/>
      <c r="U141" s="8"/>
    </row>
    <row r="142" spans="1:21" ht="15">
      <c r="A142" s="2" t="s">
        <v>1</v>
      </c>
      <c r="B142" s="2">
        <v>42</v>
      </c>
      <c r="C142" s="2" t="s">
        <v>13</v>
      </c>
      <c r="D142" s="3"/>
      <c r="E142" s="4" t="s">
        <v>16</v>
      </c>
      <c r="F142" s="263"/>
      <c r="G142" s="2" t="s">
        <v>19</v>
      </c>
      <c r="H142" s="267"/>
      <c r="I142" s="4" t="s">
        <v>21</v>
      </c>
      <c r="J142" s="29"/>
      <c r="K142" s="2">
        <f t="shared" si="18"/>
      </c>
      <c r="L142" s="2" t="s">
        <v>19</v>
      </c>
      <c r="M142" s="4">
        <f t="shared" si="19"/>
      </c>
      <c r="N142" s="4">
        <f t="shared" si="20"/>
      </c>
      <c r="O142" s="4" t="s">
        <v>21</v>
      </c>
      <c r="P142" s="388" t="s">
        <v>403</v>
      </c>
      <c r="Q142" s="270"/>
      <c r="R142" s="263"/>
      <c r="S142" s="264"/>
      <c r="T142" s="7"/>
      <c r="U142" s="8"/>
    </row>
    <row r="143" spans="1:21" ht="15">
      <c r="A143" s="2" t="s">
        <v>1</v>
      </c>
      <c r="B143" s="2">
        <v>42</v>
      </c>
      <c r="C143" s="2" t="s">
        <v>13</v>
      </c>
      <c r="D143" s="3"/>
      <c r="E143" s="4" t="s">
        <v>16</v>
      </c>
      <c r="F143" s="263"/>
      <c r="G143" s="2" t="s">
        <v>19</v>
      </c>
      <c r="H143" s="267"/>
      <c r="I143" s="4" t="s">
        <v>21</v>
      </c>
      <c r="J143" s="29"/>
      <c r="K143" s="2">
        <f t="shared" si="18"/>
      </c>
      <c r="L143" s="2" t="s">
        <v>19</v>
      </c>
      <c r="M143" s="4">
        <f t="shared" si="19"/>
      </c>
      <c r="N143" s="4">
        <f t="shared" si="20"/>
      </c>
      <c r="O143" s="4" t="s">
        <v>21</v>
      </c>
      <c r="P143" s="388" t="s">
        <v>403</v>
      </c>
      <c r="Q143" s="270"/>
      <c r="R143" s="263"/>
      <c r="S143" s="264"/>
      <c r="T143" s="7"/>
      <c r="U143" s="8"/>
    </row>
    <row r="144" spans="1:21" ht="15">
      <c r="A144" s="2" t="s">
        <v>1</v>
      </c>
      <c r="B144" s="2">
        <v>42</v>
      </c>
      <c r="C144" s="2" t="s">
        <v>13</v>
      </c>
      <c r="D144" s="3"/>
      <c r="E144" s="4" t="s">
        <v>16</v>
      </c>
      <c r="F144" s="263"/>
      <c r="G144" s="2" t="s">
        <v>19</v>
      </c>
      <c r="H144" s="267"/>
      <c r="I144" s="4" t="s">
        <v>21</v>
      </c>
      <c r="J144" s="29"/>
      <c r="K144" s="2">
        <f t="shared" si="18"/>
      </c>
      <c r="L144" s="2" t="s">
        <v>19</v>
      </c>
      <c r="M144" s="4">
        <f t="shared" si="19"/>
      </c>
      <c r="N144" s="4">
        <f t="shared" si="20"/>
      </c>
      <c r="O144" s="4" t="s">
        <v>21</v>
      </c>
      <c r="P144" s="388" t="s">
        <v>403</v>
      </c>
      <c r="Q144" s="270"/>
      <c r="R144" s="263"/>
      <c r="S144" s="264"/>
      <c r="T144" s="7"/>
      <c r="U144" s="8"/>
    </row>
    <row r="145" spans="1:21" ht="15">
      <c r="A145" s="2" t="s">
        <v>1</v>
      </c>
      <c r="B145" s="2">
        <v>42</v>
      </c>
      <c r="C145" s="2" t="s">
        <v>13</v>
      </c>
      <c r="D145" s="3"/>
      <c r="E145" s="4" t="s">
        <v>16</v>
      </c>
      <c r="F145" s="263"/>
      <c r="G145" s="2" t="s">
        <v>19</v>
      </c>
      <c r="H145" s="267"/>
      <c r="I145" s="4" t="s">
        <v>21</v>
      </c>
      <c r="J145" s="29"/>
      <c r="K145" s="2">
        <f t="shared" si="18"/>
      </c>
      <c r="L145" s="2" t="s">
        <v>19</v>
      </c>
      <c r="M145" s="4">
        <f t="shared" si="19"/>
      </c>
      <c r="N145" s="4">
        <f t="shared" si="20"/>
      </c>
      <c r="O145" s="4" t="s">
        <v>21</v>
      </c>
      <c r="P145" s="388" t="s">
        <v>403</v>
      </c>
      <c r="Q145" s="270"/>
      <c r="R145" s="263"/>
      <c r="S145" s="264"/>
      <c r="T145" s="7"/>
      <c r="U145" s="8"/>
    </row>
    <row r="146" spans="1:21" ht="15">
      <c r="A146" s="2" t="s">
        <v>1</v>
      </c>
      <c r="B146" s="385">
        <v>52</v>
      </c>
      <c r="C146" s="385" t="s">
        <v>373</v>
      </c>
      <c r="D146" s="3"/>
      <c r="E146" s="4" t="s">
        <v>16</v>
      </c>
      <c r="F146" s="263"/>
      <c r="G146" s="2" t="s">
        <v>19</v>
      </c>
      <c r="H146" s="6"/>
      <c r="I146" s="4" t="s">
        <v>21</v>
      </c>
      <c r="J146" s="29"/>
      <c r="K146" s="2">
        <f t="shared" si="18"/>
      </c>
      <c r="L146" s="2" t="s">
        <v>19</v>
      </c>
      <c r="M146" s="4">
        <f t="shared" si="19"/>
      </c>
      <c r="N146" s="4">
        <f t="shared" si="20"/>
      </c>
      <c r="O146" s="4" t="s">
        <v>21</v>
      </c>
      <c r="P146" s="388" t="s">
        <v>403</v>
      </c>
      <c r="Q146" s="270"/>
      <c r="R146" s="263"/>
      <c r="S146" s="264"/>
      <c r="T146" s="7"/>
      <c r="U146" s="8"/>
    </row>
    <row r="147" spans="1:21" ht="15">
      <c r="A147" s="2" t="s">
        <v>1</v>
      </c>
      <c r="B147" s="385">
        <v>52</v>
      </c>
      <c r="C147" s="385" t="s">
        <v>373</v>
      </c>
      <c r="D147" s="3"/>
      <c r="E147" s="4" t="s">
        <v>16</v>
      </c>
      <c r="F147" s="263"/>
      <c r="G147" s="2" t="s">
        <v>19</v>
      </c>
      <c r="H147" s="6"/>
      <c r="I147" s="4" t="s">
        <v>21</v>
      </c>
      <c r="J147" s="29"/>
      <c r="K147" s="2">
        <f t="shared" si="18"/>
      </c>
      <c r="L147" s="2" t="s">
        <v>19</v>
      </c>
      <c r="M147" s="4">
        <f t="shared" si="19"/>
      </c>
      <c r="N147" s="4">
        <f t="shared" si="20"/>
      </c>
      <c r="O147" s="4" t="s">
        <v>21</v>
      </c>
      <c r="P147" s="388" t="s">
        <v>403</v>
      </c>
      <c r="Q147" s="270"/>
      <c r="R147" s="263"/>
      <c r="S147" s="264"/>
      <c r="T147" s="7"/>
      <c r="U147" s="8"/>
    </row>
    <row r="148" spans="1:21" ht="15">
      <c r="A148" s="2" t="s">
        <v>1</v>
      </c>
      <c r="B148" s="385">
        <v>52</v>
      </c>
      <c r="C148" s="385" t="s">
        <v>373</v>
      </c>
      <c r="D148" s="3"/>
      <c r="E148" s="4" t="s">
        <v>16</v>
      </c>
      <c r="F148" s="263"/>
      <c r="G148" s="2" t="s">
        <v>19</v>
      </c>
      <c r="H148" s="6"/>
      <c r="I148" s="4" t="s">
        <v>21</v>
      </c>
      <c r="J148" s="29"/>
      <c r="K148" s="2">
        <f t="shared" si="18"/>
      </c>
      <c r="L148" s="2" t="s">
        <v>19</v>
      </c>
      <c r="M148" s="4">
        <f t="shared" si="19"/>
      </c>
      <c r="N148" s="4">
        <f t="shared" si="20"/>
      </c>
      <c r="O148" s="4" t="s">
        <v>21</v>
      </c>
      <c r="P148" s="388" t="s">
        <v>403</v>
      </c>
      <c r="Q148" s="270"/>
      <c r="R148" s="263"/>
      <c r="S148" s="264"/>
      <c r="T148" s="7"/>
      <c r="U148" s="8"/>
    </row>
    <row r="149" spans="1:21" ht="15">
      <c r="A149" s="2" t="s">
        <v>1</v>
      </c>
      <c r="B149" s="385">
        <v>52</v>
      </c>
      <c r="C149" s="385" t="s">
        <v>373</v>
      </c>
      <c r="D149" s="3"/>
      <c r="E149" s="4" t="s">
        <v>16</v>
      </c>
      <c r="F149" s="263"/>
      <c r="G149" s="2" t="s">
        <v>19</v>
      </c>
      <c r="H149" s="6"/>
      <c r="I149" s="4" t="s">
        <v>21</v>
      </c>
      <c r="J149" s="29"/>
      <c r="K149" s="2">
        <f>IF(J149="","",VLOOKUP(J149,$B$338:$K$488,2))</f>
      </c>
      <c r="L149" s="2" t="s">
        <v>19</v>
      </c>
      <c r="M149" s="4">
        <f>IF(J149="","",VLOOKUP(J149,$B$338:$K$488,4))</f>
      </c>
      <c r="N149" s="4">
        <f>IF(J149="","",VLOOKUP(J149,$B$338:$K$488,5))</f>
      </c>
      <c r="O149" s="4" t="s">
        <v>21</v>
      </c>
      <c r="P149" s="388" t="s">
        <v>403</v>
      </c>
      <c r="Q149" s="270"/>
      <c r="R149" s="263"/>
      <c r="S149" s="264"/>
      <c r="T149" s="7"/>
      <c r="U149" s="8"/>
    </row>
    <row r="150" spans="1:21" ht="15">
      <c r="A150" s="2" t="s">
        <v>1</v>
      </c>
      <c r="B150" s="385">
        <v>52</v>
      </c>
      <c r="C150" s="385" t="s">
        <v>373</v>
      </c>
      <c r="D150" s="3"/>
      <c r="E150" s="4" t="s">
        <v>16</v>
      </c>
      <c r="F150" s="263"/>
      <c r="G150" s="2" t="s">
        <v>19</v>
      </c>
      <c r="H150" s="6"/>
      <c r="I150" s="4" t="s">
        <v>21</v>
      </c>
      <c r="J150" s="29"/>
      <c r="K150" s="2">
        <f t="shared" si="18"/>
      </c>
      <c r="L150" s="2" t="s">
        <v>19</v>
      </c>
      <c r="M150" s="4">
        <f t="shared" si="19"/>
      </c>
      <c r="N150" s="4">
        <f t="shared" si="20"/>
      </c>
      <c r="O150" s="4" t="s">
        <v>21</v>
      </c>
      <c r="P150" s="388" t="s">
        <v>403</v>
      </c>
      <c r="Q150" s="270"/>
      <c r="R150" s="263"/>
      <c r="S150" s="264"/>
      <c r="T150" s="7"/>
      <c r="U150" s="8"/>
    </row>
    <row r="151" spans="1:21" ht="15">
      <c r="A151" s="2" t="s">
        <v>1</v>
      </c>
      <c r="B151" s="385">
        <v>52</v>
      </c>
      <c r="C151" s="385" t="s">
        <v>373</v>
      </c>
      <c r="D151" s="3"/>
      <c r="E151" s="4" t="s">
        <v>16</v>
      </c>
      <c r="F151" s="263"/>
      <c r="G151" s="2" t="s">
        <v>19</v>
      </c>
      <c r="H151" s="6"/>
      <c r="I151" s="4" t="s">
        <v>21</v>
      </c>
      <c r="J151" s="29"/>
      <c r="K151" s="2">
        <f t="shared" si="18"/>
      </c>
      <c r="L151" s="2" t="s">
        <v>19</v>
      </c>
      <c r="M151" s="4">
        <f t="shared" si="19"/>
      </c>
      <c r="N151" s="4">
        <f t="shared" si="20"/>
      </c>
      <c r="O151" s="4" t="s">
        <v>21</v>
      </c>
      <c r="P151" s="388" t="s">
        <v>403</v>
      </c>
      <c r="Q151" s="270"/>
      <c r="R151" s="263"/>
      <c r="S151" s="264"/>
      <c r="T151" s="7"/>
      <c r="U151" s="8"/>
    </row>
    <row r="152" spans="1:21" ht="15">
      <c r="A152" s="2" t="s">
        <v>1</v>
      </c>
      <c r="B152" s="385">
        <v>52</v>
      </c>
      <c r="C152" s="385" t="s">
        <v>373</v>
      </c>
      <c r="D152" s="3"/>
      <c r="E152" s="4" t="s">
        <v>16</v>
      </c>
      <c r="F152" s="263"/>
      <c r="G152" s="2" t="s">
        <v>19</v>
      </c>
      <c r="H152" s="6"/>
      <c r="I152" s="4" t="s">
        <v>21</v>
      </c>
      <c r="J152" s="29"/>
      <c r="K152" s="2">
        <f t="shared" si="18"/>
      </c>
      <c r="L152" s="2" t="s">
        <v>19</v>
      </c>
      <c r="M152" s="4">
        <f t="shared" si="19"/>
      </c>
      <c r="N152" s="4">
        <f t="shared" si="20"/>
      </c>
      <c r="O152" s="4" t="s">
        <v>21</v>
      </c>
      <c r="P152" s="388" t="s">
        <v>403</v>
      </c>
      <c r="Q152" s="270"/>
      <c r="R152" s="263"/>
      <c r="S152" s="264"/>
      <c r="T152" s="7"/>
      <c r="U152" s="8"/>
    </row>
    <row r="153" spans="1:21" ht="15">
      <c r="A153" s="2" t="s">
        <v>1</v>
      </c>
      <c r="B153" s="385">
        <v>52</v>
      </c>
      <c r="C153" s="385" t="s">
        <v>373</v>
      </c>
      <c r="D153" s="3"/>
      <c r="E153" s="4" t="s">
        <v>16</v>
      </c>
      <c r="F153" s="263"/>
      <c r="G153" s="2" t="s">
        <v>19</v>
      </c>
      <c r="H153" s="6"/>
      <c r="I153" s="4" t="s">
        <v>21</v>
      </c>
      <c r="J153" s="29"/>
      <c r="K153" s="2">
        <f t="shared" si="18"/>
      </c>
      <c r="L153" s="2" t="s">
        <v>19</v>
      </c>
      <c r="M153" s="4">
        <f t="shared" si="19"/>
      </c>
      <c r="N153" s="4">
        <f t="shared" si="20"/>
      </c>
      <c r="O153" s="4" t="s">
        <v>21</v>
      </c>
      <c r="P153" s="388" t="s">
        <v>403</v>
      </c>
      <c r="Q153" s="270"/>
      <c r="R153" s="263"/>
      <c r="S153" s="264"/>
      <c r="T153" s="7"/>
      <c r="U153" s="8"/>
    </row>
    <row r="154" spans="1:21" ht="15">
      <c r="A154" s="2" t="s">
        <v>1</v>
      </c>
      <c r="B154" s="2">
        <v>1</v>
      </c>
      <c r="C154" s="2" t="s">
        <v>39</v>
      </c>
      <c r="D154" s="3"/>
      <c r="E154" s="4" t="s">
        <v>16</v>
      </c>
      <c r="F154" s="263"/>
      <c r="G154" s="2" t="s">
        <v>19</v>
      </c>
      <c r="H154" s="267"/>
      <c r="I154" s="4" t="s">
        <v>21</v>
      </c>
      <c r="J154" s="29"/>
      <c r="K154" s="2">
        <f t="shared" si="18"/>
      </c>
      <c r="L154" s="2" t="s">
        <v>19</v>
      </c>
      <c r="M154" s="4">
        <f t="shared" si="19"/>
      </c>
      <c r="N154" s="4">
        <f t="shared" si="20"/>
      </c>
      <c r="O154" s="4" t="s">
        <v>21</v>
      </c>
      <c r="P154" s="388" t="s">
        <v>403</v>
      </c>
      <c r="Q154" s="270"/>
      <c r="R154" s="263"/>
      <c r="S154" s="264"/>
      <c r="T154" s="7"/>
      <c r="U154" s="8"/>
    </row>
    <row r="155" spans="1:21" ht="15">
      <c r="A155" s="2" t="s">
        <v>1</v>
      </c>
      <c r="B155" s="2">
        <v>1</v>
      </c>
      <c r="C155" s="2" t="s">
        <v>39</v>
      </c>
      <c r="D155" s="3"/>
      <c r="E155" s="4" t="s">
        <v>16</v>
      </c>
      <c r="F155" s="263"/>
      <c r="G155" s="2" t="s">
        <v>19</v>
      </c>
      <c r="H155" s="267"/>
      <c r="I155" s="4" t="s">
        <v>21</v>
      </c>
      <c r="J155" s="29"/>
      <c r="K155" s="2">
        <f t="shared" si="18"/>
      </c>
      <c r="L155" s="2" t="s">
        <v>19</v>
      </c>
      <c r="M155" s="4">
        <f t="shared" si="19"/>
      </c>
      <c r="N155" s="4">
        <f t="shared" si="20"/>
      </c>
      <c r="O155" s="4" t="s">
        <v>21</v>
      </c>
      <c r="P155" s="388" t="s">
        <v>403</v>
      </c>
      <c r="Q155" s="270"/>
      <c r="R155" s="263"/>
      <c r="S155" s="264"/>
      <c r="T155" s="7"/>
      <c r="U155" s="8"/>
    </row>
    <row r="156" spans="1:21" ht="15">
      <c r="A156" s="2" t="s">
        <v>1</v>
      </c>
      <c r="B156" s="2">
        <v>1</v>
      </c>
      <c r="C156" s="2" t="s">
        <v>39</v>
      </c>
      <c r="D156" s="3"/>
      <c r="E156" s="4" t="s">
        <v>16</v>
      </c>
      <c r="F156" s="263"/>
      <c r="G156" s="2" t="s">
        <v>19</v>
      </c>
      <c r="H156" s="267"/>
      <c r="I156" s="4" t="s">
        <v>21</v>
      </c>
      <c r="J156" s="29"/>
      <c r="K156" s="2">
        <f t="shared" si="18"/>
      </c>
      <c r="L156" s="2" t="s">
        <v>19</v>
      </c>
      <c r="M156" s="4">
        <f t="shared" si="19"/>
      </c>
      <c r="N156" s="4">
        <f t="shared" si="20"/>
      </c>
      <c r="O156" s="4" t="s">
        <v>21</v>
      </c>
      <c r="P156" s="388" t="s">
        <v>403</v>
      </c>
      <c r="Q156" s="270"/>
      <c r="R156" s="263"/>
      <c r="S156" s="264"/>
      <c r="T156" s="7"/>
      <c r="U156" s="8"/>
    </row>
    <row r="157" spans="1:21" ht="15">
      <c r="A157" s="2" t="s">
        <v>1</v>
      </c>
      <c r="B157" s="2">
        <v>1</v>
      </c>
      <c r="C157" s="2" t="s">
        <v>39</v>
      </c>
      <c r="D157" s="3"/>
      <c r="E157" s="4" t="s">
        <v>16</v>
      </c>
      <c r="F157" s="263"/>
      <c r="G157" s="2" t="s">
        <v>19</v>
      </c>
      <c r="H157" s="267"/>
      <c r="I157" s="4" t="s">
        <v>21</v>
      </c>
      <c r="J157" s="29"/>
      <c r="K157" s="2">
        <f>IF(J157="","",VLOOKUP(J157,$B$338:$K$488,2))</f>
      </c>
      <c r="L157" s="2" t="s">
        <v>19</v>
      </c>
      <c r="M157" s="4">
        <f>IF(J157="","",VLOOKUP(J157,$B$338:$K$488,4))</f>
      </c>
      <c r="N157" s="4">
        <f>IF(J157="","",VLOOKUP(J157,$B$338:$K$488,5))</f>
      </c>
      <c r="O157" s="4" t="s">
        <v>21</v>
      </c>
      <c r="P157" s="388" t="s">
        <v>403</v>
      </c>
      <c r="Q157" s="270"/>
      <c r="R157" s="263"/>
      <c r="S157" s="264"/>
      <c r="T157" s="7"/>
      <c r="U157" s="8"/>
    </row>
    <row r="158" spans="1:21" ht="15">
      <c r="A158" s="2" t="s">
        <v>1</v>
      </c>
      <c r="B158" s="2">
        <v>1</v>
      </c>
      <c r="C158" s="2" t="s">
        <v>39</v>
      </c>
      <c r="D158" s="3"/>
      <c r="E158" s="4" t="s">
        <v>16</v>
      </c>
      <c r="F158" s="263"/>
      <c r="G158" s="2" t="s">
        <v>19</v>
      </c>
      <c r="H158" s="267"/>
      <c r="I158" s="4" t="s">
        <v>21</v>
      </c>
      <c r="J158" s="29"/>
      <c r="K158" s="2">
        <f t="shared" si="18"/>
      </c>
      <c r="L158" s="2" t="s">
        <v>19</v>
      </c>
      <c r="M158" s="4">
        <f t="shared" si="19"/>
      </c>
      <c r="N158" s="4">
        <f t="shared" si="20"/>
      </c>
      <c r="O158" s="4" t="s">
        <v>21</v>
      </c>
      <c r="P158" s="388" t="s">
        <v>403</v>
      </c>
      <c r="Q158" s="270"/>
      <c r="R158" s="263"/>
      <c r="S158" s="264"/>
      <c r="T158" s="7"/>
      <c r="U158" s="8"/>
    </row>
    <row r="159" spans="1:21" ht="15">
      <c r="A159" s="2" t="s">
        <v>1</v>
      </c>
      <c r="B159" s="2">
        <v>1</v>
      </c>
      <c r="C159" s="2" t="s">
        <v>39</v>
      </c>
      <c r="D159" s="3"/>
      <c r="E159" s="4" t="s">
        <v>16</v>
      </c>
      <c r="F159" s="263"/>
      <c r="G159" s="2" t="s">
        <v>19</v>
      </c>
      <c r="H159" s="267"/>
      <c r="I159" s="4" t="s">
        <v>21</v>
      </c>
      <c r="J159" s="29"/>
      <c r="K159" s="2">
        <f t="shared" si="18"/>
      </c>
      <c r="L159" s="2" t="s">
        <v>19</v>
      </c>
      <c r="M159" s="4">
        <f t="shared" si="19"/>
      </c>
      <c r="N159" s="4">
        <f t="shared" si="20"/>
      </c>
      <c r="O159" s="4" t="s">
        <v>21</v>
      </c>
      <c r="P159" s="388" t="s">
        <v>403</v>
      </c>
      <c r="Q159" s="270"/>
      <c r="R159" s="263"/>
      <c r="S159" s="264"/>
      <c r="T159" s="7"/>
      <c r="U159" s="8"/>
    </row>
    <row r="160" spans="1:21" ht="15">
      <c r="A160" s="2" t="s">
        <v>1</v>
      </c>
      <c r="B160" s="2">
        <v>1</v>
      </c>
      <c r="C160" s="2" t="s">
        <v>39</v>
      </c>
      <c r="D160" s="3"/>
      <c r="E160" s="4" t="s">
        <v>16</v>
      </c>
      <c r="F160" s="263"/>
      <c r="G160" s="2" t="s">
        <v>19</v>
      </c>
      <c r="H160" s="267"/>
      <c r="I160" s="4" t="s">
        <v>21</v>
      </c>
      <c r="J160" s="29"/>
      <c r="K160" s="2">
        <f t="shared" si="18"/>
      </c>
      <c r="L160" s="2" t="s">
        <v>19</v>
      </c>
      <c r="M160" s="4">
        <f t="shared" si="19"/>
      </c>
      <c r="N160" s="4">
        <f t="shared" si="20"/>
      </c>
      <c r="O160" s="4" t="s">
        <v>21</v>
      </c>
      <c r="P160" s="388" t="s">
        <v>403</v>
      </c>
      <c r="Q160" s="270"/>
      <c r="R160" s="263"/>
      <c r="S160" s="264"/>
      <c r="T160" s="7"/>
      <c r="U160" s="8"/>
    </row>
    <row r="161" spans="1:21" ht="15">
      <c r="A161" s="2" t="s">
        <v>1</v>
      </c>
      <c r="B161" s="2">
        <v>1</v>
      </c>
      <c r="C161" s="2" t="s">
        <v>39</v>
      </c>
      <c r="D161" s="3"/>
      <c r="E161" s="4" t="s">
        <v>16</v>
      </c>
      <c r="F161" s="263"/>
      <c r="G161" s="2" t="s">
        <v>19</v>
      </c>
      <c r="H161" s="267"/>
      <c r="I161" s="4" t="s">
        <v>21</v>
      </c>
      <c r="J161" s="29"/>
      <c r="K161" s="2">
        <f t="shared" si="18"/>
      </c>
      <c r="L161" s="2" t="s">
        <v>19</v>
      </c>
      <c r="M161" s="4">
        <f t="shared" si="19"/>
      </c>
      <c r="N161" s="4">
        <f t="shared" si="20"/>
      </c>
      <c r="O161" s="4" t="s">
        <v>21</v>
      </c>
      <c r="P161" s="388" t="s">
        <v>403</v>
      </c>
      <c r="Q161" s="270"/>
      <c r="R161" s="263"/>
      <c r="S161" s="264"/>
      <c r="T161" s="7"/>
      <c r="U161" s="8"/>
    </row>
    <row r="162" spans="1:21" ht="15">
      <c r="A162" s="2" t="s">
        <v>1</v>
      </c>
      <c r="B162" s="2">
        <v>42</v>
      </c>
      <c r="C162" s="2" t="s">
        <v>40</v>
      </c>
      <c r="D162" s="3"/>
      <c r="E162" s="4" t="s">
        <v>16</v>
      </c>
      <c r="F162" s="263"/>
      <c r="G162" s="2" t="s">
        <v>19</v>
      </c>
      <c r="H162" s="267"/>
      <c r="I162" s="4" t="s">
        <v>21</v>
      </c>
      <c r="J162" s="29"/>
      <c r="K162" s="2">
        <f t="shared" si="18"/>
      </c>
      <c r="L162" s="2" t="s">
        <v>19</v>
      </c>
      <c r="M162" s="4">
        <f t="shared" si="19"/>
      </c>
      <c r="N162" s="4">
        <f t="shared" si="20"/>
      </c>
      <c r="O162" s="4" t="s">
        <v>21</v>
      </c>
      <c r="P162" s="388" t="s">
        <v>403</v>
      </c>
      <c r="Q162" s="270"/>
      <c r="R162" s="263"/>
      <c r="S162" s="264"/>
      <c r="T162" s="7"/>
      <c r="U162" s="8"/>
    </row>
    <row r="163" spans="1:21" ht="15">
      <c r="A163" s="2" t="s">
        <v>1</v>
      </c>
      <c r="B163" s="2">
        <v>42</v>
      </c>
      <c r="C163" s="2" t="s">
        <v>40</v>
      </c>
      <c r="D163" s="3"/>
      <c r="E163" s="4" t="s">
        <v>16</v>
      </c>
      <c r="F163" s="263"/>
      <c r="G163" s="2" t="s">
        <v>19</v>
      </c>
      <c r="H163" s="267"/>
      <c r="I163" s="4" t="s">
        <v>21</v>
      </c>
      <c r="J163" s="29"/>
      <c r="K163" s="2">
        <f t="shared" si="18"/>
      </c>
      <c r="L163" s="2" t="s">
        <v>19</v>
      </c>
      <c r="M163" s="4">
        <f t="shared" si="19"/>
      </c>
      <c r="N163" s="4">
        <f t="shared" si="20"/>
      </c>
      <c r="O163" s="4" t="s">
        <v>21</v>
      </c>
      <c r="P163" s="388" t="s">
        <v>403</v>
      </c>
      <c r="Q163" s="270"/>
      <c r="R163" s="263"/>
      <c r="S163" s="264"/>
      <c r="T163" s="7"/>
      <c r="U163" s="8"/>
    </row>
    <row r="164" spans="1:21" ht="15">
      <c r="A164" s="2" t="s">
        <v>1</v>
      </c>
      <c r="B164" s="2">
        <v>42</v>
      </c>
      <c r="C164" s="2" t="s">
        <v>40</v>
      </c>
      <c r="D164" s="3"/>
      <c r="E164" s="4" t="s">
        <v>16</v>
      </c>
      <c r="F164" s="263"/>
      <c r="G164" s="2" t="s">
        <v>19</v>
      </c>
      <c r="H164" s="267"/>
      <c r="I164" s="4" t="s">
        <v>21</v>
      </c>
      <c r="J164" s="29"/>
      <c r="K164" s="2">
        <f t="shared" si="18"/>
      </c>
      <c r="L164" s="2" t="s">
        <v>19</v>
      </c>
      <c r="M164" s="4">
        <f t="shared" si="19"/>
      </c>
      <c r="N164" s="4">
        <f t="shared" si="20"/>
      </c>
      <c r="O164" s="4" t="s">
        <v>21</v>
      </c>
      <c r="P164" s="388" t="s">
        <v>403</v>
      </c>
      <c r="Q164" s="270"/>
      <c r="R164" s="263"/>
      <c r="S164" s="264"/>
      <c r="T164" s="7"/>
      <c r="U164" s="8"/>
    </row>
    <row r="165" spans="1:21" ht="15">
      <c r="A165" s="2" t="s">
        <v>1</v>
      </c>
      <c r="B165" s="2">
        <v>42</v>
      </c>
      <c r="C165" s="2" t="s">
        <v>40</v>
      </c>
      <c r="D165" s="3"/>
      <c r="E165" s="4" t="s">
        <v>16</v>
      </c>
      <c r="F165" s="263"/>
      <c r="G165" s="2" t="s">
        <v>19</v>
      </c>
      <c r="H165" s="267"/>
      <c r="I165" s="4" t="s">
        <v>21</v>
      </c>
      <c r="J165" s="29"/>
      <c r="K165" s="2">
        <f>IF(J165="","",VLOOKUP(J165,$B$338:$K$488,2))</f>
      </c>
      <c r="L165" s="2" t="s">
        <v>19</v>
      </c>
      <c r="M165" s="4">
        <f>IF(J165="","",VLOOKUP(J165,$B$338:$K$488,4))</f>
      </c>
      <c r="N165" s="4">
        <f>IF(J165="","",VLOOKUP(J165,$B$338:$K$488,5))</f>
      </c>
      <c r="O165" s="4" t="s">
        <v>21</v>
      </c>
      <c r="P165" s="388" t="s">
        <v>403</v>
      </c>
      <c r="Q165" s="270"/>
      <c r="R165" s="263"/>
      <c r="S165" s="264"/>
      <c r="T165" s="7"/>
      <c r="U165" s="8"/>
    </row>
    <row r="166" spans="1:21" ht="15">
      <c r="A166" s="2" t="s">
        <v>1</v>
      </c>
      <c r="B166" s="2">
        <v>42</v>
      </c>
      <c r="C166" s="2" t="s">
        <v>40</v>
      </c>
      <c r="D166" s="3"/>
      <c r="E166" s="4" t="s">
        <v>16</v>
      </c>
      <c r="F166" s="263"/>
      <c r="G166" s="2" t="s">
        <v>19</v>
      </c>
      <c r="H166" s="267"/>
      <c r="I166" s="4" t="s">
        <v>21</v>
      </c>
      <c r="J166" s="29"/>
      <c r="K166" s="2">
        <f t="shared" si="18"/>
      </c>
      <c r="L166" s="2" t="s">
        <v>19</v>
      </c>
      <c r="M166" s="4">
        <f t="shared" si="19"/>
      </c>
      <c r="N166" s="4">
        <f t="shared" si="20"/>
      </c>
      <c r="O166" s="4" t="s">
        <v>21</v>
      </c>
      <c r="P166" s="388" t="s">
        <v>403</v>
      </c>
      <c r="Q166" s="270"/>
      <c r="R166" s="263"/>
      <c r="S166" s="264"/>
      <c r="T166" s="7"/>
      <c r="U166" s="8"/>
    </row>
    <row r="167" spans="1:21" ht="15">
      <c r="A167" s="2" t="s">
        <v>1</v>
      </c>
      <c r="B167" s="2">
        <v>42</v>
      </c>
      <c r="C167" s="2" t="s">
        <v>40</v>
      </c>
      <c r="D167" s="3"/>
      <c r="E167" s="4" t="s">
        <v>16</v>
      </c>
      <c r="F167" s="263"/>
      <c r="G167" s="2" t="s">
        <v>19</v>
      </c>
      <c r="H167" s="267"/>
      <c r="I167" s="4" t="s">
        <v>21</v>
      </c>
      <c r="J167" s="29"/>
      <c r="K167" s="2">
        <f t="shared" si="18"/>
      </c>
      <c r="L167" s="2" t="s">
        <v>19</v>
      </c>
      <c r="M167" s="4">
        <f t="shared" si="19"/>
      </c>
      <c r="N167" s="4">
        <f t="shared" si="20"/>
      </c>
      <c r="O167" s="4" t="s">
        <v>21</v>
      </c>
      <c r="P167" s="388" t="s">
        <v>403</v>
      </c>
      <c r="Q167" s="270"/>
      <c r="R167" s="263"/>
      <c r="S167" s="264"/>
      <c r="T167" s="7"/>
      <c r="U167" s="8"/>
    </row>
    <row r="168" spans="1:21" ht="15">
      <c r="A168" s="2" t="s">
        <v>1</v>
      </c>
      <c r="B168" s="2">
        <v>42</v>
      </c>
      <c r="C168" s="2" t="s">
        <v>40</v>
      </c>
      <c r="D168" s="3"/>
      <c r="E168" s="4" t="s">
        <v>16</v>
      </c>
      <c r="F168" s="263"/>
      <c r="G168" s="2" t="s">
        <v>19</v>
      </c>
      <c r="H168" s="267"/>
      <c r="I168" s="4" t="s">
        <v>21</v>
      </c>
      <c r="J168" s="29"/>
      <c r="K168" s="2">
        <f t="shared" si="18"/>
      </c>
      <c r="L168" s="2" t="s">
        <v>19</v>
      </c>
      <c r="M168" s="4">
        <f t="shared" si="19"/>
      </c>
      <c r="N168" s="4">
        <f t="shared" si="20"/>
      </c>
      <c r="O168" s="4" t="s">
        <v>21</v>
      </c>
      <c r="P168" s="388" t="s">
        <v>403</v>
      </c>
      <c r="Q168" s="270"/>
      <c r="R168" s="263"/>
      <c r="S168" s="264"/>
      <c r="T168" s="7"/>
      <c r="U168" s="8"/>
    </row>
    <row r="169" spans="1:21" ht="15">
      <c r="A169" s="2" t="s">
        <v>1</v>
      </c>
      <c r="B169" s="2">
        <v>42</v>
      </c>
      <c r="C169" s="2" t="s">
        <v>40</v>
      </c>
      <c r="D169" s="3"/>
      <c r="E169" s="4" t="s">
        <v>16</v>
      </c>
      <c r="F169" s="263"/>
      <c r="G169" s="2" t="s">
        <v>19</v>
      </c>
      <c r="H169" s="267"/>
      <c r="I169" s="4" t="s">
        <v>21</v>
      </c>
      <c r="J169" s="29"/>
      <c r="K169" s="2">
        <f t="shared" si="18"/>
      </c>
      <c r="L169" s="2" t="s">
        <v>19</v>
      </c>
      <c r="M169" s="4">
        <f t="shared" si="19"/>
      </c>
      <c r="N169" s="4">
        <f t="shared" si="20"/>
      </c>
      <c r="O169" s="4" t="s">
        <v>21</v>
      </c>
      <c r="P169" s="388" t="s">
        <v>403</v>
      </c>
      <c r="Q169" s="270"/>
      <c r="R169" s="263"/>
      <c r="S169" s="264"/>
      <c r="T169" s="7"/>
      <c r="U169" s="8"/>
    </row>
    <row r="170" spans="1:21" ht="15">
      <c r="A170" s="2" t="s">
        <v>2</v>
      </c>
      <c r="B170" s="2">
        <v>1</v>
      </c>
      <c r="C170" s="2" t="s">
        <v>6</v>
      </c>
      <c r="D170" s="3"/>
      <c r="E170" s="4" t="s">
        <v>16</v>
      </c>
      <c r="F170" s="263"/>
      <c r="G170" s="2" t="s">
        <v>19</v>
      </c>
      <c r="H170" s="267"/>
      <c r="I170" s="4" t="s">
        <v>21</v>
      </c>
      <c r="J170" s="29"/>
      <c r="K170" s="2">
        <f>IF(J170="","",VLOOKUP(J170,$B$489:$K$608,2))</f>
      </c>
      <c r="L170" s="2" t="s">
        <v>19</v>
      </c>
      <c r="M170" s="4">
        <f>IF(J170="","",VLOOKUP(J170,$B$489:$K$608,4))</f>
      </c>
      <c r="N170" s="4">
        <f>IF(J170="","",VLOOKUP(J170,$B$489:$K$608,5))</f>
      </c>
      <c r="O170" s="4" t="s">
        <v>21</v>
      </c>
      <c r="P170" s="388" t="s">
        <v>403</v>
      </c>
      <c r="Q170" s="270"/>
      <c r="R170" s="263"/>
      <c r="S170" s="264"/>
      <c r="T170" s="7"/>
      <c r="U170" s="8"/>
    </row>
    <row r="171" spans="1:21" ht="15">
      <c r="A171" s="2" t="s">
        <v>2</v>
      </c>
      <c r="B171" s="2">
        <v>1</v>
      </c>
      <c r="C171" s="2" t="s">
        <v>6</v>
      </c>
      <c r="D171" s="3"/>
      <c r="E171" s="4" t="s">
        <v>16</v>
      </c>
      <c r="F171" s="263"/>
      <c r="G171" s="2" t="s">
        <v>19</v>
      </c>
      <c r="H171" s="267"/>
      <c r="I171" s="4" t="s">
        <v>21</v>
      </c>
      <c r="J171" s="29"/>
      <c r="K171" s="2">
        <f aca="true" t="shared" si="27" ref="K171:K217">IF(J171="","",VLOOKUP(J171,$B$489:$K$608,2))</f>
      </c>
      <c r="L171" s="2" t="s">
        <v>19</v>
      </c>
      <c r="M171" s="4">
        <f aca="true" t="shared" si="28" ref="M171:M217">IF(J171="","",VLOOKUP(J171,$B$489:$K$608,4))</f>
      </c>
      <c r="N171" s="4">
        <f aca="true" t="shared" si="29" ref="N171:N217">IF(J171="","",VLOOKUP(J171,$B$489:$K$608,5))</f>
      </c>
      <c r="O171" s="4" t="s">
        <v>21</v>
      </c>
      <c r="P171" s="388" t="s">
        <v>403</v>
      </c>
      <c r="Q171" s="270"/>
      <c r="R171" s="263"/>
      <c r="S171" s="264"/>
      <c r="T171" s="7"/>
      <c r="U171" s="8"/>
    </row>
    <row r="172" spans="1:21" ht="15">
      <c r="A172" s="2" t="s">
        <v>2</v>
      </c>
      <c r="B172" s="2">
        <v>1</v>
      </c>
      <c r="C172" s="2" t="s">
        <v>6</v>
      </c>
      <c r="D172" s="3"/>
      <c r="E172" s="4" t="s">
        <v>16</v>
      </c>
      <c r="F172" s="263"/>
      <c r="G172" s="2" t="s">
        <v>19</v>
      </c>
      <c r="H172" s="267"/>
      <c r="I172" s="4" t="s">
        <v>21</v>
      </c>
      <c r="J172" s="29"/>
      <c r="K172" s="2">
        <f t="shared" si="27"/>
      </c>
      <c r="L172" s="2" t="s">
        <v>19</v>
      </c>
      <c r="M172" s="4">
        <f t="shared" si="28"/>
      </c>
      <c r="N172" s="4">
        <f t="shared" si="29"/>
      </c>
      <c r="O172" s="4" t="s">
        <v>21</v>
      </c>
      <c r="P172" s="388" t="s">
        <v>403</v>
      </c>
      <c r="Q172" s="270"/>
      <c r="R172" s="263"/>
      <c r="S172" s="264"/>
      <c r="T172" s="7"/>
      <c r="U172" s="8"/>
    </row>
    <row r="173" spans="1:21" ht="15">
      <c r="A173" s="2" t="s">
        <v>2</v>
      </c>
      <c r="B173" s="2">
        <v>1</v>
      </c>
      <c r="C173" s="2" t="s">
        <v>6</v>
      </c>
      <c r="D173" s="3"/>
      <c r="E173" s="4" t="s">
        <v>16</v>
      </c>
      <c r="F173" s="263"/>
      <c r="G173" s="2" t="s">
        <v>19</v>
      </c>
      <c r="H173" s="267"/>
      <c r="I173" s="4" t="s">
        <v>21</v>
      </c>
      <c r="J173" s="29"/>
      <c r="K173" s="2">
        <f t="shared" si="27"/>
      </c>
      <c r="L173" s="2" t="s">
        <v>19</v>
      </c>
      <c r="M173" s="4">
        <f t="shared" si="28"/>
      </c>
      <c r="N173" s="4">
        <f t="shared" si="29"/>
      </c>
      <c r="O173" s="4" t="s">
        <v>21</v>
      </c>
      <c r="P173" s="388" t="s">
        <v>403</v>
      </c>
      <c r="Q173" s="270"/>
      <c r="R173" s="263"/>
      <c r="S173" s="264"/>
      <c r="T173" s="7"/>
      <c r="U173" s="8"/>
    </row>
    <row r="174" spans="1:21" ht="15">
      <c r="A174" s="2" t="s">
        <v>2</v>
      </c>
      <c r="B174" s="2">
        <v>1</v>
      </c>
      <c r="C174" s="2" t="s">
        <v>6</v>
      </c>
      <c r="D174" s="3"/>
      <c r="E174" s="4" t="s">
        <v>16</v>
      </c>
      <c r="F174" s="263"/>
      <c r="G174" s="2" t="s">
        <v>19</v>
      </c>
      <c r="H174" s="267"/>
      <c r="I174" s="4" t="s">
        <v>21</v>
      </c>
      <c r="J174" s="29"/>
      <c r="K174" s="2">
        <f t="shared" si="27"/>
      </c>
      <c r="L174" s="2" t="s">
        <v>19</v>
      </c>
      <c r="M174" s="4">
        <f t="shared" si="28"/>
      </c>
      <c r="N174" s="4">
        <f t="shared" si="29"/>
      </c>
      <c r="O174" s="4" t="s">
        <v>21</v>
      </c>
      <c r="P174" s="388" t="s">
        <v>403</v>
      </c>
      <c r="Q174" s="270"/>
      <c r="R174" s="263"/>
      <c r="S174" s="264"/>
      <c r="T174" s="7"/>
      <c r="U174" s="8"/>
    </row>
    <row r="175" spans="1:21" ht="15">
      <c r="A175" s="2" t="s">
        <v>2</v>
      </c>
      <c r="B175" s="2">
        <v>1</v>
      </c>
      <c r="C175" s="2" t="s">
        <v>6</v>
      </c>
      <c r="D175" s="3"/>
      <c r="E175" s="4" t="s">
        <v>16</v>
      </c>
      <c r="F175" s="263"/>
      <c r="G175" s="2" t="s">
        <v>19</v>
      </c>
      <c r="H175" s="267"/>
      <c r="I175" s="4" t="s">
        <v>21</v>
      </c>
      <c r="J175" s="29"/>
      <c r="K175" s="2">
        <f>IF(J175="","",VLOOKUP(J175,$B$489:$K$608,2))</f>
      </c>
      <c r="L175" s="2" t="s">
        <v>19</v>
      </c>
      <c r="M175" s="4">
        <f>IF(J175="","",VLOOKUP(J175,$B$489:$K$608,4))</f>
      </c>
      <c r="N175" s="4">
        <f>IF(J175="","",VLOOKUP(J175,$B$489:$K$608,5))</f>
      </c>
      <c r="O175" s="4" t="s">
        <v>21</v>
      </c>
      <c r="P175" s="388" t="s">
        <v>403</v>
      </c>
      <c r="Q175" s="270"/>
      <c r="R175" s="263"/>
      <c r="S175" s="264"/>
      <c r="T175" s="7"/>
      <c r="U175" s="8"/>
    </row>
    <row r="176" spans="1:21" ht="15">
      <c r="A176" s="2" t="s">
        <v>2</v>
      </c>
      <c r="B176" s="2">
        <v>1</v>
      </c>
      <c r="C176" s="2" t="s">
        <v>6</v>
      </c>
      <c r="D176" s="3"/>
      <c r="E176" s="4" t="s">
        <v>16</v>
      </c>
      <c r="F176" s="263"/>
      <c r="G176" s="2" t="s">
        <v>19</v>
      </c>
      <c r="H176" s="267"/>
      <c r="I176" s="4" t="s">
        <v>21</v>
      </c>
      <c r="J176" s="29"/>
      <c r="K176" s="2">
        <f>IF(J176="","",VLOOKUP(J176,$B$489:$K$608,2))</f>
      </c>
      <c r="L176" s="2" t="s">
        <v>19</v>
      </c>
      <c r="M176" s="4">
        <f>IF(J176="","",VLOOKUP(J176,$B$489:$K$608,4))</f>
      </c>
      <c r="N176" s="4">
        <f>IF(J176="","",VLOOKUP(J176,$B$489:$K$608,5))</f>
      </c>
      <c r="O176" s="4" t="s">
        <v>21</v>
      </c>
      <c r="P176" s="388" t="s">
        <v>403</v>
      </c>
      <c r="Q176" s="270"/>
      <c r="R176" s="263"/>
      <c r="S176" s="264"/>
      <c r="T176" s="7"/>
      <c r="U176" s="8"/>
    </row>
    <row r="177" spans="1:21" ht="15">
      <c r="A177" s="2" t="s">
        <v>2</v>
      </c>
      <c r="B177" s="2">
        <v>1</v>
      </c>
      <c r="C177" s="2" t="s">
        <v>6</v>
      </c>
      <c r="D177" s="3"/>
      <c r="E177" s="4" t="s">
        <v>16</v>
      </c>
      <c r="F177" s="263"/>
      <c r="G177" s="2" t="s">
        <v>19</v>
      </c>
      <c r="H177" s="267"/>
      <c r="I177" s="4" t="s">
        <v>21</v>
      </c>
      <c r="J177" s="29"/>
      <c r="K177" s="2">
        <f t="shared" si="27"/>
      </c>
      <c r="L177" s="2" t="s">
        <v>19</v>
      </c>
      <c r="M177" s="4">
        <f t="shared" si="28"/>
      </c>
      <c r="N177" s="4">
        <f t="shared" si="29"/>
      </c>
      <c r="O177" s="4" t="s">
        <v>21</v>
      </c>
      <c r="P177" s="388" t="s">
        <v>403</v>
      </c>
      <c r="Q177" s="270"/>
      <c r="R177" s="263"/>
      <c r="S177" s="264"/>
      <c r="T177" s="7"/>
      <c r="U177" s="8"/>
    </row>
    <row r="178" spans="1:21" ht="15">
      <c r="A178" s="2" t="s">
        <v>2</v>
      </c>
      <c r="B178" s="2">
        <v>2</v>
      </c>
      <c r="C178" s="2" t="s">
        <v>7</v>
      </c>
      <c r="D178" s="3"/>
      <c r="E178" s="4" t="s">
        <v>16</v>
      </c>
      <c r="F178" s="263"/>
      <c r="G178" s="2" t="s">
        <v>19</v>
      </c>
      <c r="H178" s="267"/>
      <c r="I178" s="4" t="s">
        <v>21</v>
      </c>
      <c r="J178" s="29"/>
      <c r="K178" s="2">
        <f t="shared" si="27"/>
      </c>
      <c r="L178" s="2" t="s">
        <v>19</v>
      </c>
      <c r="M178" s="4">
        <f t="shared" si="28"/>
      </c>
      <c r="N178" s="4">
        <f t="shared" si="29"/>
      </c>
      <c r="O178" s="4" t="s">
        <v>21</v>
      </c>
      <c r="P178" s="388" t="s">
        <v>403</v>
      </c>
      <c r="Q178" s="270"/>
      <c r="R178" s="263"/>
      <c r="S178" s="264"/>
      <c r="T178" s="7"/>
      <c r="U178" s="8"/>
    </row>
    <row r="179" spans="1:21" ht="15">
      <c r="A179" s="2" t="s">
        <v>2</v>
      </c>
      <c r="B179" s="2">
        <v>2</v>
      </c>
      <c r="C179" s="2" t="s">
        <v>7</v>
      </c>
      <c r="D179" s="3"/>
      <c r="E179" s="4" t="s">
        <v>16</v>
      </c>
      <c r="F179" s="263"/>
      <c r="G179" s="2" t="s">
        <v>19</v>
      </c>
      <c r="H179" s="267"/>
      <c r="I179" s="4" t="s">
        <v>21</v>
      </c>
      <c r="J179" s="29"/>
      <c r="K179" s="2">
        <f t="shared" si="27"/>
      </c>
      <c r="L179" s="2" t="s">
        <v>19</v>
      </c>
      <c r="M179" s="4">
        <f t="shared" si="28"/>
      </c>
      <c r="N179" s="4">
        <f t="shared" si="29"/>
      </c>
      <c r="O179" s="4" t="s">
        <v>21</v>
      </c>
      <c r="P179" s="388" t="s">
        <v>403</v>
      </c>
      <c r="Q179" s="270"/>
      <c r="R179" s="263"/>
      <c r="S179" s="264"/>
      <c r="T179" s="7"/>
      <c r="U179" s="8"/>
    </row>
    <row r="180" spans="1:21" ht="15">
      <c r="A180" s="2" t="s">
        <v>2</v>
      </c>
      <c r="B180" s="2">
        <v>2</v>
      </c>
      <c r="C180" s="2" t="s">
        <v>7</v>
      </c>
      <c r="D180" s="3"/>
      <c r="E180" s="4" t="s">
        <v>16</v>
      </c>
      <c r="F180" s="263"/>
      <c r="G180" s="2" t="s">
        <v>19</v>
      </c>
      <c r="H180" s="267"/>
      <c r="I180" s="4" t="s">
        <v>21</v>
      </c>
      <c r="J180" s="29"/>
      <c r="K180" s="2">
        <f>IF(J180="","",VLOOKUP(J180,$B$489:$K$608,2))</f>
      </c>
      <c r="L180" s="2" t="s">
        <v>19</v>
      </c>
      <c r="M180" s="4">
        <f>IF(J180="","",VLOOKUP(J180,$B$489:$K$608,4))</f>
      </c>
      <c r="N180" s="4">
        <f>IF(J180="","",VLOOKUP(J180,$B$489:$K$608,5))</f>
      </c>
      <c r="O180" s="4" t="s">
        <v>21</v>
      </c>
      <c r="P180" s="388" t="s">
        <v>403</v>
      </c>
      <c r="Q180" s="270"/>
      <c r="R180" s="263"/>
      <c r="S180" s="264"/>
      <c r="T180" s="7"/>
      <c r="U180" s="8"/>
    </row>
    <row r="181" spans="1:21" ht="15">
      <c r="A181" s="2" t="s">
        <v>2</v>
      </c>
      <c r="B181" s="2">
        <v>2</v>
      </c>
      <c r="C181" s="2" t="s">
        <v>7</v>
      </c>
      <c r="D181" s="3"/>
      <c r="E181" s="4" t="s">
        <v>16</v>
      </c>
      <c r="F181" s="263"/>
      <c r="G181" s="2" t="s">
        <v>19</v>
      </c>
      <c r="H181" s="267"/>
      <c r="I181" s="4" t="s">
        <v>21</v>
      </c>
      <c r="J181" s="29"/>
      <c r="K181" s="2">
        <f>IF(J181="","",VLOOKUP(J181,$B$489:$K$608,2))</f>
      </c>
      <c r="L181" s="2" t="s">
        <v>19</v>
      </c>
      <c r="M181" s="4">
        <f>IF(J181="","",VLOOKUP(J181,$B$489:$K$608,4))</f>
      </c>
      <c r="N181" s="4">
        <f>IF(J181="","",VLOOKUP(J181,$B$489:$K$608,5))</f>
      </c>
      <c r="O181" s="4" t="s">
        <v>21</v>
      </c>
      <c r="P181" s="388" t="s">
        <v>403</v>
      </c>
      <c r="Q181" s="270"/>
      <c r="R181" s="263"/>
      <c r="S181" s="264"/>
      <c r="T181" s="7"/>
      <c r="U181" s="8"/>
    </row>
    <row r="182" spans="1:21" ht="15">
      <c r="A182" s="2" t="s">
        <v>2</v>
      </c>
      <c r="B182" s="2">
        <v>2</v>
      </c>
      <c r="C182" s="2" t="s">
        <v>7</v>
      </c>
      <c r="D182" s="3"/>
      <c r="E182" s="4" t="s">
        <v>16</v>
      </c>
      <c r="F182" s="263"/>
      <c r="G182" s="2" t="s">
        <v>19</v>
      </c>
      <c r="H182" s="267"/>
      <c r="I182" s="4" t="s">
        <v>21</v>
      </c>
      <c r="J182" s="29"/>
      <c r="K182" s="2">
        <f t="shared" si="27"/>
      </c>
      <c r="L182" s="2" t="s">
        <v>19</v>
      </c>
      <c r="M182" s="4">
        <f t="shared" si="28"/>
      </c>
      <c r="N182" s="4">
        <f t="shared" si="29"/>
      </c>
      <c r="O182" s="4" t="s">
        <v>21</v>
      </c>
      <c r="P182" s="388" t="s">
        <v>403</v>
      </c>
      <c r="Q182" s="270"/>
      <c r="R182" s="263"/>
      <c r="S182" s="264"/>
      <c r="T182" s="7"/>
      <c r="U182" s="8"/>
    </row>
    <row r="183" spans="1:21" ht="15">
      <c r="A183" s="2" t="s">
        <v>2</v>
      </c>
      <c r="B183" s="2">
        <v>2</v>
      </c>
      <c r="C183" s="2" t="s">
        <v>7</v>
      </c>
      <c r="D183" s="3"/>
      <c r="E183" s="4" t="s">
        <v>16</v>
      </c>
      <c r="F183" s="263"/>
      <c r="G183" s="2" t="s">
        <v>19</v>
      </c>
      <c r="H183" s="267"/>
      <c r="I183" s="4" t="s">
        <v>21</v>
      </c>
      <c r="J183" s="29"/>
      <c r="K183" s="2">
        <f t="shared" si="27"/>
      </c>
      <c r="L183" s="2" t="s">
        <v>19</v>
      </c>
      <c r="M183" s="4">
        <f t="shared" si="28"/>
      </c>
      <c r="N183" s="4">
        <f t="shared" si="29"/>
      </c>
      <c r="O183" s="4" t="s">
        <v>21</v>
      </c>
      <c r="P183" s="388" t="s">
        <v>403</v>
      </c>
      <c r="Q183" s="270"/>
      <c r="R183" s="263"/>
      <c r="S183" s="264"/>
      <c r="T183" s="7"/>
      <c r="U183" s="8"/>
    </row>
    <row r="184" spans="1:21" ht="15">
      <c r="A184" s="2" t="s">
        <v>2</v>
      </c>
      <c r="B184" s="2">
        <v>2</v>
      </c>
      <c r="C184" s="2" t="s">
        <v>7</v>
      </c>
      <c r="D184" s="3"/>
      <c r="E184" s="4" t="s">
        <v>16</v>
      </c>
      <c r="F184" s="263"/>
      <c r="G184" s="2" t="s">
        <v>19</v>
      </c>
      <c r="H184" s="267"/>
      <c r="I184" s="4" t="s">
        <v>21</v>
      </c>
      <c r="J184" s="29"/>
      <c r="K184" s="2">
        <f t="shared" si="27"/>
      </c>
      <c r="L184" s="2" t="s">
        <v>19</v>
      </c>
      <c r="M184" s="4">
        <f t="shared" si="28"/>
      </c>
      <c r="N184" s="4">
        <f t="shared" si="29"/>
      </c>
      <c r="O184" s="4" t="s">
        <v>21</v>
      </c>
      <c r="P184" s="388" t="s">
        <v>403</v>
      </c>
      <c r="Q184" s="270"/>
      <c r="R184" s="263"/>
      <c r="S184" s="264"/>
      <c r="T184" s="7"/>
      <c r="U184" s="8"/>
    </row>
    <row r="185" spans="1:21" ht="15">
      <c r="A185" s="2" t="s">
        <v>2</v>
      </c>
      <c r="B185" s="2">
        <v>2</v>
      </c>
      <c r="C185" s="2" t="s">
        <v>7</v>
      </c>
      <c r="D185" s="3"/>
      <c r="E185" s="4" t="s">
        <v>16</v>
      </c>
      <c r="F185" s="263"/>
      <c r="G185" s="2" t="s">
        <v>19</v>
      </c>
      <c r="H185" s="267"/>
      <c r="I185" s="4" t="s">
        <v>21</v>
      </c>
      <c r="J185" s="29"/>
      <c r="K185" s="2">
        <f t="shared" si="27"/>
      </c>
      <c r="L185" s="2" t="s">
        <v>19</v>
      </c>
      <c r="M185" s="4">
        <f t="shared" si="28"/>
      </c>
      <c r="N185" s="4">
        <f t="shared" si="29"/>
      </c>
      <c r="O185" s="4" t="s">
        <v>21</v>
      </c>
      <c r="P185" s="388" t="s">
        <v>403</v>
      </c>
      <c r="Q185" s="270"/>
      <c r="R185" s="263"/>
      <c r="S185" s="264"/>
      <c r="T185" s="7"/>
      <c r="U185" s="8"/>
    </row>
    <row r="186" spans="1:21" ht="15">
      <c r="A186" s="2" t="s">
        <v>2</v>
      </c>
      <c r="B186" s="2">
        <v>4</v>
      </c>
      <c r="C186" s="2" t="s">
        <v>9</v>
      </c>
      <c r="D186" s="265"/>
      <c r="E186" s="4" t="s">
        <v>16</v>
      </c>
      <c r="F186" s="263"/>
      <c r="G186" s="2" t="s">
        <v>19</v>
      </c>
      <c r="H186" s="6"/>
      <c r="I186" s="4" t="s">
        <v>21</v>
      </c>
      <c r="J186" s="29"/>
      <c r="K186" s="2">
        <f t="shared" si="27"/>
      </c>
      <c r="L186" s="2" t="s">
        <v>19</v>
      </c>
      <c r="M186" s="4">
        <f t="shared" si="28"/>
      </c>
      <c r="N186" s="4">
        <f t="shared" si="29"/>
      </c>
      <c r="O186" s="4" t="s">
        <v>21</v>
      </c>
      <c r="P186" s="388" t="s">
        <v>403</v>
      </c>
      <c r="Q186" s="270"/>
      <c r="R186" s="263"/>
      <c r="S186" s="264"/>
      <c r="T186" s="7"/>
      <c r="U186" s="8"/>
    </row>
    <row r="187" spans="1:21" ht="15">
      <c r="A187" s="2" t="s">
        <v>2</v>
      </c>
      <c r="B187" s="2">
        <v>4</v>
      </c>
      <c r="C187" s="2" t="s">
        <v>9</v>
      </c>
      <c r="D187" s="265"/>
      <c r="E187" s="4" t="s">
        <v>16</v>
      </c>
      <c r="F187" s="263"/>
      <c r="G187" s="2" t="s">
        <v>19</v>
      </c>
      <c r="H187" s="6"/>
      <c r="I187" s="4" t="s">
        <v>21</v>
      </c>
      <c r="J187" s="29"/>
      <c r="K187" s="2">
        <f t="shared" si="27"/>
      </c>
      <c r="L187" s="2" t="s">
        <v>19</v>
      </c>
      <c r="M187" s="4">
        <f t="shared" si="28"/>
      </c>
      <c r="N187" s="4">
        <f t="shared" si="29"/>
      </c>
      <c r="O187" s="4" t="s">
        <v>21</v>
      </c>
      <c r="P187" s="388" t="s">
        <v>403</v>
      </c>
      <c r="Q187" s="270"/>
      <c r="R187" s="263"/>
      <c r="S187" s="264"/>
      <c r="T187" s="7"/>
      <c r="U187" s="8"/>
    </row>
    <row r="188" spans="1:21" ht="15">
      <c r="A188" s="2" t="s">
        <v>2</v>
      </c>
      <c r="B188" s="2">
        <v>4</v>
      </c>
      <c r="C188" s="2" t="s">
        <v>9</v>
      </c>
      <c r="D188" s="265"/>
      <c r="E188" s="4" t="s">
        <v>16</v>
      </c>
      <c r="F188" s="263"/>
      <c r="G188" s="2" t="s">
        <v>19</v>
      </c>
      <c r="H188" s="6"/>
      <c r="I188" s="4" t="s">
        <v>21</v>
      </c>
      <c r="J188" s="29"/>
      <c r="K188" s="2">
        <f>IF(J188="","",VLOOKUP(J188,$B$489:$K$608,2))</f>
      </c>
      <c r="L188" s="2" t="s">
        <v>19</v>
      </c>
      <c r="M188" s="4">
        <f>IF(J188="","",VLOOKUP(J188,$B$489:$K$608,4))</f>
      </c>
      <c r="N188" s="4">
        <f>IF(J188="","",VLOOKUP(J188,$B$489:$K$608,5))</f>
      </c>
      <c r="O188" s="4" t="s">
        <v>21</v>
      </c>
      <c r="P188" s="388" t="s">
        <v>403</v>
      </c>
      <c r="Q188" s="270"/>
      <c r="R188" s="263"/>
      <c r="S188" s="264"/>
      <c r="T188" s="7"/>
      <c r="U188" s="8"/>
    </row>
    <row r="189" spans="1:21" ht="15">
      <c r="A189" s="2" t="s">
        <v>2</v>
      </c>
      <c r="B189" s="2">
        <v>4</v>
      </c>
      <c r="C189" s="2" t="s">
        <v>9</v>
      </c>
      <c r="D189" s="265"/>
      <c r="E189" s="4" t="s">
        <v>16</v>
      </c>
      <c r="F189" s="263"/>
      <c r="G189" s="2" t="s">
        <v>19</v>
      </c>
      <c r="H189" s="6"/>
      <c r="I189" s="4" t="s">
        <v>21</v>
      </c>
      <c r="J189" s="29"/>
      <c r="K189" s="2">
        <f>IF(J189="","",VLOOKUP(J189,$B$489:$K$608,2))</f>
      </c>
      <c r="L189" s="2" t="s">
        <v>19</v>
      </c>
      <c r="M189" s="4">
        <f>IF(J189="","",VLOOKUP(J189,$B$489:$K$608,4))</f>
      </c>
      <c r="N189" s="4">
        <f>IF(J189="","",VLOOKUP(J189,$B$489:$K$608,5))</f>
      </c>
      <c r="O189" s="4" t="s">
        <v>21</v>
      </c>
      <c r="P189" s="388" t="s">
        <v>403</v>
      </c>
      <c r="Q189" s="270"/>
      <c r="R189" s="263"/>
      <c r="S189" s="264"/>
      <c r="T189" s="7"/>
      <c r="U189" s="8"/>
    </row>
    <row r="190" spans="1:21" ht="15">
      <c r="A190" s="2" t="s">
        <v>2</v>
      </c>
      <c r="B190" s="2">
        <v>4</v>
      </c>
      <c r="C190" s="2" t="s">
        <v>9</v>
      </c>
      <c r="D190" s="265"/>
      <c r="E190" s="4" t="s">
        <v>16</v>
      </c>
      <c r="F190" s="263"/>
      <c r="G190" s="2" t="s">
        <v>19</v>
      </c>
      <c r="H190" s="6"/>
      <c r="I190" s="4" t="s">
        <v>21</v>
      </c>
      <c r="J190" s="29"/>
      <c r="K190" s="2">
        <f t="shared" si="27"/>
      </c>
      <c r="L190" s="2" t="s">
        <v>19</v>
      </c>
      <c r="M190" s="4">
        <f t="shared" si="28"/>
      </c>
      <c r="N190" s="4">
        <f t="shared" si="29"/>
      </c>
      <c r="O190" s="4" t="s">
        <v>21</v>
      </c>
      <c r="P190" s="388" t="s">
        <v>403</v>
      </c>
      <c r="Q190" s="270"/>
      <c r="R190" s="263"/>
      <c r="S190" s="264"/>
      <c r="T190" s="7"/>
      <c r="U190" s="8"/>
    </row>
    <row r="191" spans="1:21" ht="15">
      <c r="A191" s="2" t="s">
        <v>2</v>
      </c>
      <c r="B191" s="2">
        <v>4</v>
      </c>
      <c r="C191" s="2" t="s">
        <v>9</v>
      </c>
      <c r="D191" s="265"/>
      <c r="E191" s="4" t="s">
        <v>16</v>
      </c>
      <c r="F191" s="263"/>
      <c r="G191" s="2" t="s">
        <v>19</v>
      </c>
      <c r="H191" s="6"/>
      <c r="I191" s="4" t="s">
        <v>21</v>
      </c>
      <c r="J191" s="29"/>
      <c r="K191" s="2">
        <f t="shared" si="27"/>
      </c>
      <c r="L191" s="2" t="s">
        <v>19</v>
      </c>
      <c r="M191" s="4">
        <f t="shared" si="28"/>
      </c>
      <c r="N191" s="4">
        <f t="shared" si="29"/>
      </c>
      <c r="O191" s="4" t="s">
        <v>21</v>
      </c>
      <c r="P191" s="388" t="s">
        <v>403</v>
      </c>
      <c r="Q191" s="270"/>
      <c r="R191" s="263"/>
      <c r="S191" s="264"/>
      <c r="T191" s="7"/>
      <c r="U191" s="8"/>
    </row>
    <row r="192" spans="1:21" ht="15">
      <c r="A192" s="2" t="s">
        <v>2</v>
      </c>
      <c r="B192" s="2">
        <v>4</v>
      </c>
      <c r="C192" s="2" t="s">
        <v>9</v>
      </c>
      <c r="D192" s="265"/>
      <c r="E192" s="4" t="s">
        <v>16</v>
      </c>
      <c r="F192" s="263"/>
      <c r="G192" s="2" t="s">
        <v>19</v>
      </c>
      <c r="H192" s="6"/>
      <c r="I192" s="4" t="s">
        <v>21</v>
      </c>
      <c r="J192" s="29"/>
      <c r="K192" s="2">
        <f t="shared" si="27"/>
      </c>
      <c r="L192" s="2" t="s">
        <v>19</v>
      </c>
      <c r="M192" s="4">
        <f t="shared" si="28"/>
      </c>
      <c r="N192" s="4">
        <f t="shared" si="29"/>
      </c>
      <c r="O192" s="4" t="s">
        <v>21</v>
      </c>
      <c r="P192" s="388" t="s">
        <v>403</v>
      </c>
      <c r="Q192" s="270"/>
      <c r="R192" s="263"/>
      <c r="S192" s="264"/>
      <c r="T192" s="7"/>
      <c r="U192" s="8"/>
    </row>
    <row r="193" spans="1:21" ht="15">
      <c r="A193" s="2" t="s">
        <v>2</v>
      </c>
      <c r="B193" s="2">
        <v>4</v>
      </c>
      <c r="C193" s="2" t="s">
        <v>9</v>
      </c>
      <c r="D193" s="265"/>
      <c r="E193" s="4" t="s">
        <v>16</v>
      </c>
      <c r="F193" s="263"/>
      <c r="G193" s="2" t="s">
        <v>19</v>
      </c>
      <c r="H193" s="6"/>
      <c r="I193" s="4" t="s">
        <v>21</v>
      </c>
      <c r="J193" s="29"/>
      <c r="K193" s="2">
        <f t="shared" si="27"/>
      </c>
      <c r="L193" s="2" t="s">
        <v>19</v>
      </c>
      <c r="M193" s="4">
        <f t="shared" si="28"/>
      </c>
      <c r="N193" s="4">
        <f t="shared" si="29"/>
      </c>
      <c r="O193" s="4" t="s">
        <v>21</v>
      </c>
      <c r="P193" s="388" t="s">
        <v>403</v>
      </c>
      <c r="Q193" s="270"/>
      <c r="R193" s="263"/>
      <c r="S193" s="264"/>
      <c r="T193" s="7"/>
      <c r="U193" s="8"/>
    </row>
    <row r="194" spans="1:21" ht="15">
      <c r="A194" s="2" t="s">
        <v>2</v>
      </c>
      <c r="B194" s="2">
        <v>5</v>
      </c>
      <c r="C194" s="45" t="s">
        <v>42</v>
      </c>
      <c r="D194" s="266"/>
      <c r="E194" s="4" t="s">
        <v>16</v>
      </c>
      <c r="F194" s="263"/>
      <c r="G194" s="2" t="s">
        <v>19</v>
      </c>
      <c r="H194" s="6"/>
      <c r="I194" s="4" t="s">
        <v>21</v>
      </c>
      <c r="J194" s="29"/>
      <c r="K194" s="2">
        <f t="shared" si="27"/>
      </c>
      <c r="L194" s="2" t="s">
        <v>19</v>
      </c>
      <c r="M194" s="4">
        <f t="shared" si="28"/>
      </c>
      <c r="N194" s="4">
        <f t="shared" si="29"/>
      </c>
      <c r="O194" s="4" t="s">
        <v>21</v>
      </c>
      <c r="P194" s="388" t="s">
        <v>403</v>
      </c>
      <c r="Q194" s="270"/>
      <c r="R194" s="263"/>
      <c r="S194" s="264"/>
      <c r="T194" s="7"/>
      <c r="U194" s="8"/>
    </row>
    <row r="195" spans="1:21" ht="15">
      <c r="A195" s="2" t="s">
        <v>2</v>
      </c>
      <c r="B195" s="2">
        <v>5</v>
      </c>
      <c r="C195" s="45" t="s">
        <v>42</v>
      </c>
      <c r="D195" s="266"/>
      <c r="E195" s="4" t="s">
        <v>16</v>
      </c>
      <c r="F195" s="263"/>
      <c r="G195" s="2" t="s">
        <v>19</v>
      </c>
      <c r="H195" s="6"/>
      <c r="I195" s="4" t="s">
        <v>21</v>
      </c>
      <c r="J195" s="29"/>
      <c r="K195" s="2">
        <f t="shared" si="27"/>
      </c>
      <c r="L195" s="2" t="s">
        <v>19</v>
      </c>
      <c r="M195" s="4">
        <f t="shared" si="28"/>
      </c>
      <c r="N195" s="4">
        <f t="shared" si="29"/>
      </c>
      <c r="O195" s="4" t="s">
        <v>21</v>
      </c>
      <c r="P195" s="388" t="s">
        <v>403</v>
      </c>
      <c r="Q195" s="270"/>
      <c r="R195" s="263"/>
      <c r="S195" s="264"/>
      <c r="T195" s="7"/>
      <c r="U195" s="8"/>
    </row>
    <row r="196" spans="1:21" ht="15">
      <c r="A196" s="2" t="s">
        <v>2</v>
      </c>
      <c r="B196" s="2">
        <v>5</v>
      </c>
      <c r="C196" s="45" t="s">
        <v>42</v>
      </c>
      <c r="D196" s="266"/>
      <c r="E196" s="4" t="s">
        <v>16</v>
      </c>
      <c r="F196" s="263"/>
      <c r="G196" s="2" t="s">
        <v>19</v>
      </c>
      <c r="H196" s="6"/>
      <c r="I196" s="4" t="s">
        <v>21</v>
      </c>
      <c r="J196" s="29"/>
      <c r="K196" s="2">
        <f>IF(J196="","",VLOOKUP(J196,$B$489:$K$608,2))</f>
      </c>
      <c r="L196" s="2" t="s">
        <v>19</v>
      </c>
      <c r="M196" s="4">
        <f>IF(J196="","",VLOOKUP(J196,$B$489:$K$608,4))</f>
      </c>
      <c r="N196" s="4">
        <f>IF(J196="","",VLOOKUP(J196,$B$489:$K$608,5))</f>
      </c>
      <c r="O196" s="4" t="s">
        <v>21</v>
      </c>
      <c r="P196" s="388" t="s">
        <v>403</v>
      </c>
      <c r="Q196" s="270"/>
      <c r="R196" s="263"/>
      <c r="S196" s="264"/>
      <c r="T196" s="7"/>
      <c r="U196" s="8"/>
    </row>
    <row r="197" spans="1:21" ht="15">
      <c r="A197" s="2" t="s">
        <v>2</v>
      </c>
      <c r="B197" s="2">
        <v>5</v>
      </c>
      <c r="C197" s="45" t="s">
        <v>42</v>
      </c>
      <c r="D197" s="266"/>
      <c r="E197" s="4" t="s">
        <v>16</v>
      </c>
      <c r="F197" s="263"/>
      <c r="G197" s="2" t="s">
        <v>19</v>
      </c>
      <c r="H197" s="6"/>
      <c r="I197" s="4" t="s">
        <v>21</v>
      </c>
      <c r="J197" s="29"/>
      <c r="K197" s="2">
        <f>IF(J197="","",VLOOKUP(J197,$B$489:$K$608,2))</f>
      </c>
      <c r="L197" s="2" t="s">
        <v>19</v>
      </c>
      <c r="M197" s="4">
        <f>IF(J197="","",VLOOKUP(J197,$B$489:$K$608,4))</f>
      </c>
      <c r="N197" s="4">
        <f>IF(J197="","",VLOOKUP(J197,$B$489:$K$608,5))</f>
      </c>
      <c r="O197" s="4" t="s">
        <v>21</v>
      </c>
      <c r="P197" s="388" t="s">
        <v>403</v>
      </c>
      <c r="Q197" s="270"/>
      <c r="R197" s="263"/>
      <c r="S197" s="264"/>
      <c r="T197" s="7"/>
      <c r="U197" s="8"/>
    </row>
    <row r="198" spans="1:21" ht="15">
      <c r="A198" s="2" t="s">
        <v>2</v>
      </c>
      <c r="B198" s="2">
        <v>5</v>
      </c>
      <c r="C198" s="45" t="s">
        <v>42</v>
      </c>
      <c r="D198" s="266"/>
      <c r="E198" s="4" t="s">
        <v>16</v>
      </c>
      <c r="F198" s="263"/>
      <c r="G198" s="2" t="s">
        <v>19</v>
      </c>
      <c r="H198" s="6"/>
      <c r="I198" s="4" t="s">
        <v>21</v>
      </c>
      <c r="J198" s="432"/>
      <c r="K198" s="2">
        <f t="shared" si="27"/>
      </c>
      <c r="L198" s="2" t="s">
        <v>19</v>
      </c>
      <c r="M198" s="4">
        <f t="shared" si="28"/>
      </c>
      <c r="N198" s="4">
        <f t="shared" si="29"/>
      </c>
      <c r="O198" s="4" t="s">
        <v>21</v>
      </c>
      <c r="P198" s="388" t="s">
        <v>403</v>
      </c>
      <c r="Q198" s="270"/>
      <c r="R198" s="263"/>
      <c r="S198" s="264"/>
      <c r="T198" s="7"/>
      <c r="U198" s="8"/>
    </row>
    <row r="199" spans="1:21" ht="15">
      <c r="A199" s="2" t="s">
        <v>2</v>
      </c>
      <c r="B199" s="2">
        <v>5</v>
      </c>
      <c r="C199" s="45" t="s">
        <v>42</v>
      </c>
      <c r="D199" s="266"/>
      <c r="E199" s="4" t="s">
        <v>16</v>
      </c>
      <c r="F199" s="263"/>
      <c r="G199" s="2" t="s">
        <v>19</v>
      </c>
      <c r="H199" s="6"/>
      <c r="I199" s="4" t="s">
        <v>21</v>
      </c>
      <c r="J199" s="29"/>
      <c r="K199" s="2">
        <f t="shared" si="27"/>
      </c>
      <c r="L199" s="2" t="s">
        <v>19</v>
      </c>
      <c r="M199" s="4">
        <f t="shared" si="28"/>
      </c>
      <c r="N199" s="4">
        <f t="shared" si="29"/>
      </c>
      <c r="O199" s="4" t="s">
        <v>21</v>
      </c>
      <c r="P199" s="388" t="s">
        <v>403</v>
      </c>
      <c r="Q199" s="270"/>
      <c r="R199" s="263"/>
      <c r="S199" s="264"/>
      <c r="T199" s="7"/>
      <c r="U199" s="8"/>
    </row>
    <row r="200" spans="1:21" ht="15">
      <c r="A200" s="2" t="s">
        <v>2</v>
      </c>
      <c r="B200" s="2">
        <v>5</v>
      </c>
      <c r="C200" s="45" t="s">
        <v>42</v>
      </c>
      <c r="D200" s="266"/>
      <c r="E200" s="4" t="s">
        <v>16</v>
      </c>
      <c r="F200" s="263"/>
      <c r="G200" s="2" t="s">
        <v>19</v>
      </c>
      <c r="H200" s="6"/>
      <c r="I200" s="4" t="s">
        <v>21</v>
      </c>
      <c r="J200" s="29"/>
      <c r="K200" s="2">
        <f t="shared" si="27"/>
      </c>
      <c r="L200" s="2" t="s">
        <v>19</v>
      </c>
      <c r="M200" s="4">
        <f t="shared" si="28"/>
      </c>
      <c r="N200" s="4">
        <f t="shared" si="29"/>
      </c>
      <c r="O200" s="4" t="s">
        <v>21</v>
      </c>
      <c r="P200" s="388" t="s">
        <v>403</v>
      </c>
      <c r="Q200" s="270"/>
      <c r="R200" s="263"/>
      <c r="S200" s="264"/>
      <c r="T200" s="7"/>
      <c r="U200" s="8"/>
    </row>
    <row r="201" spans="1:21" ht="15">
      <c r="A201" s="2" t="s">
        <v>2</v>
      </c>
      <c r="B201" s="2">
        <v>5</v>
      </c>
      <c r="C201" s="45" t="s">
        <v>42</v>
      </c>
      <c r="D201" s="266"/>
      <c r="E201" s="4" t="s">
        <v>16</v>
      </c>
      <c r="F201" s="263"/>
      <c r="G201" s="2" t="s">
        <v>19</v>
      </c>
      <c r="H201" s="6"/>
      <c r="I201" s="4" t="s">
        <v>21</v>
      </c>
      <c r="J201" s="29"/>
      <c r="K201" s="2">
        <f t="shared" si="27"/>
      </c>
      <c r="L201" s="2" t="s">
        <v>19</v>
      </c>
      <c r="M201" s="4">
        <f t="shared" si="28"/>
      </c>
      <c r="N201" s="4">
        <f t="shared" si="29"/>
      </c>
      <c r="O201" s="4" t="s">
        <v>21</v>
      </c>
      <c r="P201" s="388" t="s">
        <v>403</v>
      </c>
      <c r="Q201" s="270"/>
      <c r="R201" s="263"/>
      <c r="S201" s="264"/>
      <c r="T201" s="7"/>
      <c r="U201" s="8"/>
    </row>
    <row r="202" spans="1:21" ht="15">
      <c r="A202" s="2" t="s">
        <v>2</v>
      </c>
      <c r="B202" s="2">
        <v>30</v>
      </c>
      <c r="C202" s="2" t="s">
        <v>46</v>
      </c>
      <c r="D202" s="3"/>
      <c r="E202" s="4" t="s">
        <v>16</v>
      </c>
      <c r="F202" s="263"/>
      <c r="G202" s="2" t="s">
        <v>19</v>
      </c>
      <c r="H202" s="267"/>
      <c r="I202" s="4" t="s">
        <v>21</v>
      </c>
      <c r="J202" s="29"/>
      <c r="K202" s="2">
        <f t="shared" si="27"/>
      </c>
      <c r="L202" s="2" t="s">
        <v>19</v>
      </c>
      <c r="M202" s="4">
        <f t="shared" si="28"/>
      </c>
      <c r="N202" s="4">
        <f t="shared" si="29"/>
      </c>
      <c r="O202" s="4" t="s">
        <v>21</v>
      </c>
      <c r="P202" s="388" t="s">
        <v>403</v>
      </c>
      <c r="Q202" s="270"/>
      <c r="R202" s="263"/>
      <c r="S202" s="264"/>
      <c r="T202" s="7"/>
      <c r="U202" s="8"/>
    </row>
    <row r="203" spans="1:21" ht="15">
      <c r="A203" s="2" t="s">
        <v>2</v>
      </c>
      <c r="B203" s="42">
        <v>30</v>
      </c>
      <c r="C203" s="46" t="s">
        <v>46</v>
      </c>
      <c r="D203" s="43"/>
      <c r="E203" s="4" t="s">
        <v>16</v>
      </c>
      <c r="F203" s="263"/>
      <c r="G203" s="2" t="s">
        <v>19</v>
      </c>
      <c r="H203" s="267"/>
      <c r="I203" s="4" t="s">
        <v>21</v>
      </c>
      <c r="J203" s="29"/>
      <c r="K203" s="2">
        <f>IF(J203="","",VLOOKUP(J203,$B$489:$K$608,2))</f>
      </c>
      <c r="L203" s="2" t="s">
        <v>19</v>
      </c>
      <c r="M203" s="4">
        <f>IF(J203="","",VLOOKUP(J203,$B$489:$K$608,4))</f>
      </c>
      <c r="N203" s="4">
        <f>IF(J203="","",VLOOKUP(J203,$B$489:$K$608,5))</f>
      </c>
      <c r="O203" s="4" t="s">
        <v>21</v>
      </c>
      <c r="P203" s="388" t="s">
        <v>403</v>
      </c>
      <c r="Q203" s="270"/>
      <c r="R203" s="263"/>
      <c r="S203" s="264"/>
      <c r="T203" s="7"/>
      <c r="U203" s="8"/>
    </row>
    <row r="204" spans="1:21" ht="15">
      <c r="A204" s="2" t="s">
        <v>2</v>
      </c>
      <c r="B204" s="42">
        <v>30</v>
      </c>
      <c r="C204" s="46" t="s">
        <v>46</v>
      </c>
      <c r="D204" s="43"/>
      <c r="E204" s="4" t="s">
        <v>16</v>
      </c>
      <c r="F204" s="263"/>
      <c r="G204" s="2" t="s">
        <v>19</v>
      </c>
      <c r="H204" s="267"/>
      <c r="I204" s="4" t="s">
        <v>21</v>
      </c>
      <c r="J204" s="29"/>
      <c r="K204" s="2">
        <f>IF(J204="","",VLOOKUP(J204,$B$489:$K$608,2))</f>
      </c>
      <c r="L204" s="2" t="s">
        <v>19</v>
      </c>
      <c r="M204" s="4">
        <f>IF(J204="","",VLOOKUP(J204,$B$489:$K$608,4))</f>
      </c>
      <c r="N204" s="4">
        <f>IF(J204="","",VLOOKUP(J204,$B$489:$K$608,5))</f>
      </c>
      <c r="O204" s="4" t="s">
        <v>21</v>
      </c>
      <c r="P204" s="388" t="s">
        <v>403</v>
      </c>
      <c r="Q204" s="270"/>
      <c r="R204" s="263"/>
      <c r="S204" s="264"/>
      <c r="T204" s="7"/>
      <c r="U204" s="8"/>
    </row>
    <row r="205" spans="1:21" ht="15">
      <c r="A205" s="2" t="s">
        <v>2</v>
      </c>
      <c r="B205" s="42">
        <v>30</v>
      </c>
      <c r="C205" s="46" t="s">
        <v>46</v>
      </c>
      <c r="D205" s="43"/>
      <c r="E205" s="4" t="s">
        <v>16</v>
      </c>
      <c r="F205" s="263"/>
      <c r="G205" s="2" t="s">
        <v>19</v>
      </c>
      <c r="H205" s="267"/>
      <c r="I205" s="4" t="s">
        <v>21</v>
      </c>
      <c r="J205" s="29"/>
      <c r="K205" s="2">
        <f t="shared" si="27"/>
      </c>
      <c r="L205" s="2" t="s">
        <v>19</v>
      </c>
      <c r="M205" s="4">
        <f t="shared" si="28"/>
      </c>
      <c r="N205" s="4">
        <f t="shared" si="29"/>
      </c>
      <c r="O205" s="4" t="s">
        <v>21</v>
      </c>
      <c r="P205" s="388" t="s">
        <v>403</v>
      </c>
      <c r="Q205" s="270"/>
      <c r="R205" s="263"/>
      <c r="S205" s="264"/>
      <c r="T205" s="7"/>
      <c r="U205" s="8"/>
    </row>
    <row r="206" spans="1:21" ht="15">
      <c r="A206" s="2" t="s">
        <v>2</v>
      </c>
      <c r="B206" s="42">
        <v>30</v>
      </c>
      <c r="C206" s="46" t="s">
        <v>46</v>
      </c>
      <c r="D206" s="43"/>
      <c r="E206" s="4" t="s">
        <v>16</v>
      </c>
      <c r="F206" s="263"/>
      <c r="G206" s="2" t="s">
        <v>19</v>
      </c>
      <c r="H206" s="267"/>
      <c r="I206" s="4" t="s">
        <v>21</v>
      </c>
      <c r="J206" s="29"/>
      <c r="K206" s="2">
        <f t="shared" si="27"/>
      </c>
      <c r="L206" s="2" t="s">
        <v>19</v>
      </c>
      <c r="M206" s="4">
        <f t="shared" si="28"/>
      </c>
      <c r="N206" s="4">
        <f t="shared" si="29"/>
      </c>
      <c r="O206" s="4" t="s">
        <v>21</v>
      </c>
      <c r="P206" s="388" t="s">
        <v>403</v>
      </c>
      <c r="Q206" s="270"/>
      <c r="R206" s="263"/>
      <c r="S206" s="264"/>
      <c r="T206" s="7"/>
      <c r="U206" s="8"/>
    </row>
    <row r="207" spans="1:21" ht="15">
      <c r="A207" s="2" t="s">
        <v>2</v>
      </c>
      <c r="B207" s="42">
        <v>30</v>
      </c>
      <c r="C207" s="46" t="s">
        <v>46</v>
      </c>
      <c r="D207" s="43"/>
      <c r="E207" s="4" t="s">
        <v>16</v>
      </c>
      <c r="F207" s="263"/>
      <c r="G207" s="2" t="s">
        <v>19</v>
      </c>
      <c r="H207" s="267"/>
      <c r="I207" s="4" t="s">
        <v>21</v>
      </c>
      <c r="J207" s="29"/>
      <c r="K207" s="2">
        <f t="shared" si="27"/>
      </c>
      <c r="L207" s="2" t="s">
        <v>19</v>
      </c>
      <c r="M207" s="4">
        <f t="shared" si="28"/>
      </c>
      <c r="N207" s="4">
        <f t="shared" si="29"/>
      </c>
      <c r="O207" s="4" t="s">
        <v>21</v>
      </c>
      <c r="P207" s="388" t="s">
        <v>403</v>
      </c>
      <c r="Q207" s="270"/>
      <c r="R207" s="263"/>
      <c r="S207" s="264"/>
      <c r="T207" s="7"/>
      <c r="U207" s="8"/>
    </row>
    <row r="208" spans="1:21" ht="15">
      <c r="A208" s="2" t="s">
        <v>2</v>
      </c>
      <c r="B208" s="42">
        <v>30</v>
      </c>
      <c r="C208" s="46" t="s">
        <v>46</v>
      </c>
      <c r="D208" s="43"/>
      <c r="E208" s="4" t="s">
        <v>16</v>
      </c>
      <c r="F208" s="263"/>
      <c r="G208" s="2" t="s">
        <v>19</v>
      </c>
      <c r="H208" s="267"/>
      <c r="I208" s="4" t="s">
        <v>21</v>
      </c>
      <c r="J208" s="29"/>
      <c r="K208" s="2">
        <f t="shared" si="27"/>
      </c>
      <c r="L208" s="2" t="s">
        <v>19</v>
      </c>
      <c r="M208" s="4">
        <f t="shared" si="28"/>
      </c>
      <c r="N208" s="4">
        <f t="shared" si="29"/>
      </c>
      <c r="O208" s="4" t="s">
        <v>21</v>
      </c>
      <c r="P208" s="388" t="s">
        <v>403</v>
      </c>
      <c r="Q208" s="270"/>
      <c r="R208" s="263"/>
      <c r="S208" s="264"/>
      <c r="T208" s="7"/>
      <c r="U208" s="8"/>
    </row>
    <row r="209" spans="1:21" ht="15">
      <c r="A209" s="2" t="s">
        <v>2</v>
      </c>
      <c r="B209" s="42">
        <v>30</v>
      </c>
      <c r="C209" s="46" t="s">
        <v>46</v>
      </c>
      <c r="D209" s="43"/>
      <c r="E209" s="4" t="s">
        <v>16</v>
      </c>
      <c r="F209" s="263"/>
      <c r="G209" s="2" t="s">
        <v>19</v>
      </c>
      <c r="H209" s="267"/>
      <c r="I209" s="4" t="s">
        <v>21</v>
      </c>
      <c r="J209" s="29"/>
      <c r="K209" s="2">
        <f t="shared" si="27"/>
      </c>
      <c r="L209" s="2" t="s">
        <v>19</v>
      </c>
      <c r="M209" s="4">
        <f t="shared" si="28"/>
      </c>
      <c r="N209" s="4">
        <f t="shared" si="29"/>
      </c>
      <c r="O209" s="4" t="s">
        <v>21</v>
      </c>
      <c r="P209" s="388" t="s">
        <v>403</v>
      </c>
      <c r="Q209" s="270"/>
      <c r="R209" s="263"/>
      <c r="S209" s="264"/>
      <c r="T209" s="7"/>
      <c r="U209" s="8"/>
    </row>
    <row r="210" spans="1:21" ht="15">
      <c r="A210" s="2" t="s">
        <v>2</v>
      </c>
      <c r="B210" s="45">
        <v>10</v>
      </c>
      <c r="C210" s="47" t="s">
        <v>41</v>
      </c>
      <c r="D210" s="266"/>
      <c r="E210" s="4" t="s">
        <v>16</v>
      </c>
      <c r="F210" s="263"/>
      <c r="G210" s="2" t="s">
        <v>19</v>
      </c>
      <c r="H210" s="6"/>
      <c r="I210" s="4" t="s">
        <v>21</v>
      </c>
      <c r="J210" s="29"/>
      <c r="K210" s="2">
        <f t="shared" si="27"/>
      </c>
      <c r="L210" s="2" t="s">
        <v>19</v>
      </c>
      <c r="M210" s="4">
        <f t="shared" si="28"/>
      </c>
      <c r="N210" s="4">
        <f t="shared" si="29"/>
      </c>
      <c r="O210" s="4" t="s">
        <v>21</v>
      </c>
      <c r="P210" s="388" t="s">
        <v>403</v>
      </c>
      <c r="Q210" s="270"/>
      <c r="R210" s="263"/>
      <c r="S210" s="264"/>
      <c r="T210" s="7"/>
      <c r="U210" s="8"/>
    </row>
    <row r="211" spans="1:21" ht="15">
      <c r="A211" s="2" t="s">
        <v>2</v>
      </c>
      <c r="B211" s="45">
        <v>10</v>
      </c>
      <c r="C211" s="47" t="s">
        <v>41</v>
      </c>
      <c r="D211" s="266"/>
      <c r="E211" s="4" t="s">
        <v>16</v>
      </c>
      <c r="F211" s="263"/>
      <c r="G211" s="2" t="s">
        <v>19</v>
      </c>
      <c r="H211" s="6"/>
      <c r="I211" s="4" t="s">
        <v>21</v>
      </c>
      <c r="J211" s="29"/>
      <c r="K211" s="2">
        <f>IF(J211="","",VLOOKUP(J211,$B$489:$K$608,2))</f>
      </c>
      <c r="L211" s="2" t="s">
        <v>19</v>
      </c>
      <c r="M211" s="4">
        <f>IF(J211="","",VLOOKUP(J211,$B$489:$K$608,4))</f>
      </c>
      <c r="N211" s="4">
        <f>IF(J211="","",VLOOKUP(J211,$B$489:$K$608,5))</f>
      </c>
      <c r="O211" s="4" t="s">
        <v>21</v>
      </c>
      <c r="P211" s="388" t="s">
        <v>403</v>
      </c>
      <c r="Q211" s="270"/>
      <c r="R211" s="263"/>
      <c r="S211" s="264"/>
      <c r="T211" s="7"/>
      <c r="U211" s="8"/>
    </row>
    <row r="212" spans="1:21" ht="15">
      <c r="A212" s="2" t="s">
        <v>2</v>
      </c>
      <c r="B212" s="45">
        <v>10</v>
      </c>
      <c r="C212" s="47" t="s">
        <v>41</v>
      </c>
      <c r="D212" s="266"/>
      <c r="E212" s="4" t="s">
        <v>16</v>
      </c>
      <c r="F212" s="263"/>
      <c r="G212" s="2" t="s">
        <v>19</v>
      </c>
      <c r="H212" s="6"/>
      <c r="I212" s="4" t="s">
        <v>21</v>
      </c>
      <c r="J212" s="29"/>
      <c r="K212" s="2">
        <f>IF(J212="","",VLOOKUP(J212,$B$489:$K$608,2))</f>
      </c>
      <c r="L212" s="2" t="s">
        <v>19</v>
      </c>
      <c r="M212" s="4">
        <f>IF(J212="","",VLOOKUP(J212,$B$489:$K$608,4))</f>
      </c>
      <c r="N212" s="4">
        <f>IF(J212="","",VLOOKUP(J212,$B$489:$K$608,5))</f>
      </c>
      <c r="O212" s="4" t="s">
        <v>21</v>
      </c>
      <c r="P212" s="388" t="s">
        <v>403</v>
      </c>
      <c r="Q212" s="270"/>
      <c r="R212" s="263"/>
      <c r="S212" s="264"/>
      <c r="T212" s="7"/>
      <c r="U212" s="8"/>
    </row>
    <row r="213" spans="1:21" ht="15">
      <c r="A213" s="2" t="s">
        <v>2</v>
      </c>
      <c r="B213" s="45">
        <v>10</v>
      </c>
      <c r="C213" s="47" t="s">
        <v>41</v>
      </c>
      <c r="D213" s="266"/>
      <c r="E213" s="4" t="s">
        <v>16</v>
      </c>
      <c r="F213" s="263"/>
      <c r="G213" s="2" t="s">
        <v>19</v>
      </c>
      <c r="H213" s="6"/>
      <c r="I213" s="4" t="s">
        <v>21</v>
      </c>
      <c r="J213" s="29"/>
      <c r="K213" s="2">
        <f t="shared" si="27"/>
      </c>
      <c r="L213" s="2" t="s">
        <v>19</v>
      </c>
      <c r="M213" s="4">
        <f t="shared" si="28"/>
      </c>
      <c r="N213" s="4">
        <f t="shared" si="29"/>
      </c>
      <c r="O213" s="4" t="s">
        <v>21</v>
      </c>
      <c r="P213" s="388" t="s">
        <v>403</v>
      </c>
      <c r="Q213" s="270"/>
      <c r="R213" s="263"/>
      <c r="S213" s="264"/>
      <c r="T213" s="7"/>
      <c r="U213" s="8"/>
    </row>
    <row r="214" spans="1:21" ht="15">
      <c r="A214" s="2" t="s">
        <v>2</v>
      </c>
      <c r="B214" s="45">
        <v>10</v>
      </c>
      <c r="C214" s="47" t="s">
        <v>41</v>
      </c>
      <c r="D214" s="266"/>
      <c r="E214" s="4" t="s">
        <v>16</v>
      </c>
      <c r="F214" s="263"/>
      <c r="G214" s="2" t="s">
        <v>19</v>
      </c>
      <c r="H214" s="6"/>
      <c r="I214" s="4" t="s">
        <v>21</v>
      </c>
      <c r="J214" s="29"/>
      <c r="K214" s="2">
        <f t="shared" si="27"/>
      </c>
      <c r="L214" s="2" t="s">
        <v>19</v>
      </c>
      <c r="M214" s="4">
        <f t="shared" si="28"/>
      </c>
      <c r="N214" s="4">
        <f t="shared" si="29"/>
      </c>
      <c r="O214" s="4" t="s">
        <v>21</v>
      </c>
      <c r="P214" s="388" t="s">
        <v>403</v>
      </c>
      <c r="Q214" s="270"/>
      <c r="R214" s="263"/>
      <c r="S214" s="264"/>
      <c r="T214" s="7"/>
      <c r="U214" s="8"/>
    </row>
    <row r="215" spans="1:21" ht="15">
      <c r="A215" s="2" t="s">
        <v>2</v>
      </c>
      <c r="B215" s="45">
        <v>10</v>
      </c>
      <c r="C215" s="47" t="s">
        <v>41</v>
      </c>
      <c r="D215" s="266"/>
      <c r="E215" s="4" t="s">
        <v>16</v>
      </c>
      <c r="F215" s="263"/>
      <c r="G215" s="2" t="s">
        <v>19</v>
      </c>
      <c r="H215" s="6"/>
      <c r="I215" s="4" t="s">
        <v>21</v>
      </c>
      <c r="J215" s="29"/>
      <c r="K215" s="2">
        <f t="shared" si="27"/>
      </c>
      <c r="L215" s="2" t="s">
        <v>19</v>
      </c>
      <c r="M215" s="4">
        <f t="shared" si="28"/>
      </c>
      <c r="N215" s="4">
        <f t="shared" si="29"/>
      </c>
      <c r="O215" s="4" t="s">
        <v>21</v>
      </c>
      <c r="P215" s="388" t="s">
        <v>403</v>
      </c>
      <c r="Q215" s="270"/>
      <c r="R215" s="263"/>
      <c r="S215" s="264"/>
      <c r="T215" s="7"/>
      <c r="U215" s="8"/>
    </row>
    <row r="216" spans="1:21" ht="15">
      <c r="A216" s="2" t="s">
        <v>2</v>
      </c>
      <c r="B216" s="45">
        <v>10</v>
      </c>
      <c r="C216" s="47" t="s">
        <v>41</v>
      </c>
      <c r="D216" s="266"/>
      <c r="E216" s="4" t="s">
        <v>16</v>
      </c>
      <c r="F216" s="263"/>
      <c r="G216" s="2" t="s">
        <v>19</v>
      </c>
      <c r="H216" s="6"/>
      <c r="I216" s="4" t="s">
        <v>21</v>
      </c>
      <c r="J216" s="29"/>
      <c r="K216" s="2">
        <f t="shared" si="27"/>
      </c>
      <c r="L216" s="2" t="s">
        <v>19</v>
      </c>
      <c r="M216" s="4">
        <f t="shared" si="28"/>
      </c>
      <c r="N216" s="4">
        <f t="shared" si="29"/>
      </c>
      <c r="O216" s="4" t="s">
        <v>21</v>
      </c>
      <c r="P216" s="388" t="s">
        <v>403</v>
      </c>
      <c r="Q216" s="270"/>
      <c r="R216" s="263"/>
      <c r="S216" s="264"/>
      <c r="T216" s="7"/>
      <c r="U216" s="8"/>
    </row>
    <row r="217" spans="1:21" ht="15">
      <c r="A217" s="2" t="s">
        <v>2</v>
      </c>
      <c r="B217" s="45">
        <v>10</v>
      </c>
      <c r="C217" s="47" t="s">
        <v>41</v>
      </c>
      <c r="D217" s="266"/>
      <c r="E217" s="4" t="s">
        <v>16</v>
      </c>
      <c r="F217" s="263"/>
      <c r="G217" s="2" t="s">
        <v>19</v>
      </c>
      <c r="H217" s="6"/>
      <c r="I217" s="4" t="s">
        <v>21</v>
      </c>
      <c r="J217" s="29"/>
      <c r="K217" s="2">
        <f t="shared" si="27"/>
      </c>
      <c r="L217" s="2" t="s">
        <v>19</v>
      </c>
      <c r="M217" s="4">
        <f t="shared" si="28"/>
      </c>
      <c r="N217" s="4">
        <f t="shared" si="29"/>
      </c>
      <c r="O217" s="4" t="s">
        <v>21</v>
      </c>
      <c r="P217" s="388" t="s">
        <v>403</v>
      </c>
      <c r="Q217" s="270"/>
      <c r="R217" s="263"/>
      <c r="S217" s="264"/>
      <c r="T217" s="7"/>
      <c r="U217" s="8"/>
    </row>
    <row r="218" spans="1:21" ht="15">
      <c r="A218" s="2" t="s">
        <v>2</v>
      </c>
      <c r="B218" s="2">
        <v>20</v>
      </c>
      <c r="C218" s="2" t="s">
        <v>132</v>
      </c>
      <c r="D218" s="3"/>
      <c r="E218" s="4" t="s">
        <v>16</v>
      </c>
      <c r="F218" s="263"/>
      <c r="G218" s="264">
        <f>M219</f>
      </c>
      <c r="H218" s="38" t="s">
        <v>271</v>
      </c>
      <c r="I218" s="9"/>
      <c r="J218" s="268"/>
      <c r="K218" s="401" t="s">
        <v>389</v>
      </c>
      <c r="L218" s="29"/>
      <c r="M218" s="402"/>
      <c r="N218" s="9"/>
      <c r="O218" s="9"/>
      <c r="P218" s="388" t="s">
        <v>403</v>
      </c>
      <c r="Q218" s="270"/>
      <c r="R218" s="263"/>
      <c r="S218" s="264"/>
      <c r="T218" s="7"/>
      <c r="U218" s="8"/>
    </row>
    <row r="219" spans="1:21" ht="15">
      <c r="A219" s="2" t="s">
        <v>2</v>
      </c>
      <c r="B219" s="125">
        <v>20</v>
      </c>
      <c r="C219" s="42" t="s">
        <v>105</v>
      </c>
      <c r="D219" s="43"/>
      <c r="E219" s="4" t="s">
        <v>16</v>
      </c>
      <c r="F219" s="5"/>
      <c r="G219" s="2" t="s">
        <v>19</v>
      </c>
      <c r="H219" s="6"/>
      <c r="I219" s="4" t="s">
        <v>21</v>
      </c>
      <c r="J219" s="29"/>
      <c r="K219" s="2">
        <f aca="true" t="shared" si="30" ref="K219:K224">IF(J219="","",VLOOKUP(J219,$B$489:$K$608,2))</f>
      </c>
      <c r="L219" s="2" t="s">
        <v>19</v>
      </c>
      <c r="M219" s="4">
        <f aca="true" t="shared" si="31" ref="M219:M224">IF(J219="","",VLOOKUP(J219,$B$489:$K$608,4))</f>
      </c>
      <c r="N219" s="4">
        <f aca="true" t="shared" si="32" ref="N219:N224">IF(J219="","",VLOOKUP(J219,$B$489:$K$608,5))</f>
      </c>
      <c r="O219" s="4" t="s">
        <v>21</v>
      </c>
      <c r="P219" s="388" t="s">
        <v>403</v>
      </c>
      <c r="Q219" s="270"/>
      <c r="R219" s="263"/>
      <c r="S219" s="264"/>
      <c r="T219" s="7"/>
      <c r="U219" s="8"/>
    </row>
    <row r="220" spans="1:21" ht="15">
      <c r="A220" s="2" t="s">
        <v>2</v>
      </c>
      <c r="B220" s="44">
        <v>20</v>
      </c>
      <c r="C220" s="42" t="s">
        <v>106</v>
      </c>
      <c r="D220" s="43"/>
      <c r="E220" s="4" t="s">
        <v>16</v>
      </c>
      <c r="F220" s="5"/>
      <c r="G220" s="2" t="s">
        <v>19</v>
      </c>
      <c r="H220" s="6"/>
      <c r="I220" s="4" t="s">
        <v>21</v>
      </c>
      <c r="J220" s="29"/>
      <c r="K220" s="2">
        <f t="shared" si="30"/>
      </c>
      <c r="L220" s="2" t="s">
        <v>19</v>
      </c>
      <c r="M220" s="4">
        <f t="shared" si="31"/>
      </c>
      <c r="N220" s="4">
        <f t="shared" si="32"/>
      </c>
      <c r="O220" s="4" t="s">
        <v>21</v>
      </c>
      <c r="P220" s="388" t="s">
        <v>403</v>
      </c>
      <c r="Q220" s="270"/>
      <c r="R220" s="263"/>
      <c r="S220" s="264"/>
      <c r="T220" s="7"/>
      <c r="U220" s="8"/>
    </row>
    <row r="221" spans="1:21" ht="15">
      <c r="A221" s="2" t="s">
        <v>2</v>
      </c>
      <c r="B221" s="2">
        <v>20</v>
      </c>
      <c r="C221" s="42" t="s">
        <v>105</v>
      </c>
      <c r="D221" s="43"/>
      <c r="E221" s="4" t="s">
        <v>16</v>
      </c>
      <c r="F221" s="5"/>
      <c r="G221" s="2" t="s">
        <v>19</v>
      </c>
      <c r="H221" s="6"/>
      <c r="I221" s="4" t="s">
        <v>21</v>
      </c>
      <c r="J221" s="29"/>
      <c r="K221" s="2">
        <f t="shared" si="30"/>
      </c>
      <c r="L221" s="2" t="s">
        <v>19</v>
      </c>
      <c r="M221" s="4">
        <f t="shared" si="31"/>
      </c>
      <c r="N221" s="4">
        <f t="shared" si="32"/>
      </c>
      <c r="O221" s="4" t="s">
        <v>21</v>
      </c>
      <c r="P221" s="388" t="s">
        <v>403</v>
      </c>
      <c r="Q221" s="270"/>
      <c r="R221" s="263"/>
      <c r="S221" s="264"/>
      <c r="T221" s="7"/>
      <c r="U221" s="8"/>
    </row>
    <row r="222" spans="1:21" ht="15">
      <c r="A222" s="2" t="s">
        <v>2</v>
      </c>
      <c r="B222" s="2">
        <v>20</v>
      </c>
      <c r="C222" s="42" t="s">
        <v>106</v>
      </c>
      <c r="D222" s="43"/>
      <c r="E222" s="4" t="s">
        <v>16</v>
      </c>
      <c r="F222" s="5"/>
      <c r="G222" s="2" t="s">
        <v>19</v>
      </c>
      <c r="H222" s="6"/>
      <c r="I222" s="4" t="s">
        <v>21</v>
      </c>
      <c r="J222" s="29"/>
      <c r="K222" s="2">
        <f t="shared" si="30"/>
      </c>
      <c r="L222" s="2" t="s">
        <v>19</v>
      </c>
      <c r="M222" s="4">
        <f t="shared" si="31"/>
      </c>
      <c r="N222" s="4">
        <f t="shared" si="32"/>
      </c>
      <c r="O222" s="4" t="s">
        <v>21</v>
      </c>
      <c r="P222" s="388" t="s">
        <v>403</v>
      </c>
      <c r="Q222" s="270"/>
      <c r="R222" s="263"/>
      <c r="S222" s="264"/>
      <c r="T222" s="7"/>
      <c r="U222" s="8"/>
    </row>
    <row r="223" spans="1:21" ht="15">
      <c r="A223" s="2" t="s">
        <v>2</v>
      </c>
      <c r="B223" s="2">
        <v>20</v>
      </c>
      <c r="C223" s="44" t="s">
        <v>105</v>
      </c>
      <c r="D223" s="3"/>
      <c r="E223" s="4" t="s">
        <v>16</v>
      </c>
      <c r="F223" s="5"/>
      <c r="G223" s="2" t="s">
        <v>19</v>
      </c>
      <c r="H223" s="6"/>
      <c r="I223" s="4" t="s">
        <v>21</v>
      </c>
      <c r="J223" s="29"/>
      <c r="K223" s="2">
        <f t="shared" si="30"/>
      </c>
      <c r="L223" s="2" t="s">
        <v>19</v>
      </c>
      <c r="M223" s="4">
        <f t="shared" si="31"/>
      </c>
      <c r="N223" s="4">
        <f t="shared" si="32"/>
      </c>
      <c r="O223" s="4" t="s">
        <v>21</v>
      </c>
      <c r="P223" s="388" t="s">
        <v>403</v>
      </c>
      <c r="Q223" s="270"/>
      <c r="R223" s="263"/>
      <c r="S223" s="264"/>
      <c r="T223" s="7"/>
      <c r="U223" s="8"/>
    </row>
    <row r="224" spans="1:21" ht="15">
      <c r="A224" s="2" t="s">
        <v>2</v>
      </c>
      <c r="B224" s="2">
        <v>20</v>
      </c>
      <c r="C224" s="2" t="s">
        <v>106</v>
      </c>
      <c r="D224" s="3"/>
      <c r="E224" s="4" t="s">
        <v>16</v>
      </c>
      <c r="F224" s="5"/>
      <c r="G224" s="2" t="s">
        <v>19</v>
      </c>
      <c r="H224" s="6"/>
      <c r="I224" s="4" t="s">
        <v>21</v>
      </c>
      <c r="J224" s="29"/>
      <c r="K224" s="2">
        <f t="shared" si="30"/>
      </c>
      <c r="L224" s="2" t="s">
        <v>19</v>
      </c>
      <c r="M224" s="4">
        <f t="shared" si="31"/>
      </c>
      <c r="N224" s="4">
        <f t="shared" si="32"/>
      </c>
      <c r="O224" s="4" t="s">
        <v>21</v>
      </c>
      <c r="P224" s="388" t="s">
        <v>403</v>
      </c>
      <c r="Q224" s="270"/>
      <c r="R224" s="263"/>
      <c r="S224" s="264"/>
      <c r="T224" s="7"/>
      <c r="U224" s="8"/>
    </row>
    <row r="225" spans="1:21" ht="15">
      <c r="A225" s="2" t="s">
        <v>2</v>
      </c>
      <c r="B225" s="129">
        <v>20</v>
      </c>
      <c r="C225" s="2" t="s">
        <v>107</v>
      </c>
      <c r="D225" s="3"/>
      <c r="E225" s="4" t="s">
        <v>16</v>
      </c>
      <c r="F225" s="263"/>
      <c r="G225" s="264">
        <f>M226</f>
      </c>
      <c r="H225" s="38" t="s">
        <v>271</v>
      </c>
      <c r="I225" s="9"/>
      <c r="J225" s="268"/>
      <c r="K225" s="401" t="s">
        <v>389</v>
      </c>
      <c r="L225" s="29"/>
      <c r="M225" s="402"/>
      <c r="N225" s="9"/>
      <c r="O225" s="9"/>
      <c r="P225" s="388" t="s">
        <v>403</v>
      </c>
      <c r="Q225" s="270"/>
      <c r="R225" s="263"/>
      <c r="S225" s="264"/>
      <c r="T225" s="7"/>
      <c r="U225" s="8"/>
    </row>
    <row r="226" spans="1:21" ht="15">
      <c r="A226" s="2" t="s">
        <v>2</v>
      </c>
      <c r="B226" s="44">
        <v>20</v>
      </c>
      <c r="C226" s="2" t="s">
        <v>108</v>
      </c>
      <c r="D226" s="3"/>
      <c r="E226" s="4" t="s">
        <v>16</v>
      </c>
      <c r="F226" s="5"/>
      <c r="G226" s="2" t="s">
        <v>19</v>
      </c>
      <c r="H226" s="6"/>
      <c r="I226" s="4" t="s">
        <v>21</v>
      </c>
      <c r="J226" s="29"/>
      <c r="K226" s="2">
        <f aca="true" t="shared" si="33" ref="K226:K231">IF(J226="","",VLOOKUP(J226,$B$489:$K$608,2))</f>
      </c>
      <c r="L226" s="2" t="s">
        <v>19</v>
      </c>
      <c r="M226" s="4">
        <f aca="true" t="shared" si="34" ref="M226:M231">IF(J226="","",VLOOKUP(J226,$B$489:$K$608,4))</f>
      </c>
      <c r="N226" s="4">
        <f aca="true" t="shared" si="35" ref="N226:N231">IF(J226="","",VLOOKUP(J226,$B$489:$K$608,5))</f>
      </c>
      <c r="O226" s="4" t="s">
        <v>21</v>
      </c>
      <c r="P226" s="388" t="s">
        <v>403</v>
      </c>
      <c r="Q226" s="270"/>
      <c r="R226" s="263"/>
      <c r="S226" s="264"/>
      <c r="T226" s="7"/>
      <c r="U226" s="8"/>
    </row>
    <row r="227" spans="1:21" ht="15">
      <c r="A227" s="2" t="s">
        <v>2</v>
      </c>
      <c r="B227" s="2">
        <v>20</v>
      </c>
      <c r="C227" s="2" t="s">
        <v>108</v>
      </c>
      <c r="D227" s="3"/>
      <c r="E227" s="4" t="s">
        <v>16</v>
      </c>
      <c r="F227" s="5"/>
      <c r="G227" s="2" t="s">
        <v>19</v>
      </c>
      <c r="H227" s="6"/>
      <c r="I227" s="4" t="s">
        <v>21</v>
      </c>
      <c r="J227" s="29"/>
      <c r="K227" s="2">
        <f t="shared" si="33"/>
      </c>
      <c r="L227" s="2" t="s">
        <v>19</v>
      </c>
      <c r="M227" s="4">
        <f t="shared" si="34"/>
      </c>
      <c r="N227" s="4">
        <f t="shared" si="35"/>
      </c>
      <c r="O227" s="4" t="s">
        <v>21</v>
      </c>
      <c r="P227" s="388" t="s">
        <v>403</v>
      </c>
      <c r="Q227" s="270"/>
      <c r="R227" s="263"/>
      <c r="S227" s="264"/>
      <c r="T227" s="7"/>
      <c r="U227" s="8"/>
    </row>
    <row r="228" spans="1:21" ht="15">
      <c r="A228" s="2" t="s">
        <v>2</v>
      </c>
      <c r="B228" s="2">
        <v>20</v>
      </c>
      <c r="C228" s="2" t="s">
        <v>109</v>
      </c>
      <c r="D228" s="3"/>
      <c r="E228" s="4" t="s">
        <v>16</v>
      </c>
      <c r="F228" s="5"/>
      <c r="G228" s="2" t="s">
        <v>19</v>
      </c>
      <c r="H228" s="6"/>
      <c r="I228" s="4" t="s">
        <v>21</v>
      </c>
      <c r="J228" s="29"/>
      <c r="K228" s="2">
        <f t="shared" si="33"/>
      </c>
      <c r="L228" s="2" t="s">
        <v>19</v>
      </c>
      <c r="M228" s="4">
        <f t="shared" si="34"/>
      </c>
      <c r="N228" s="4">
        <f t="shared" si="35"/>
      </c>
      <c r="O228" s="4" t="s">
        <v>21</v>
      </c>
      <c r="P228" s="388" t="s">
        <v>403</v>
      </c>
      <c r="Q228" s="270"/>
      <c r="R228" s="263"/>
      <c r="S228" s="264"/>
      <c r="T228" s="7"/>
      <c r="U228" s="8"/>
    </row>
    <row r="229" spans="1:21" ht="15">
      <c r="A229" s="2" t="s">
        <v>2</v>
      </c>
      <c r="B229" s="2">
        <v>20</v>
      </c>
      <c r="C229" s="2" t="s">
        <v>108</v>
      </c>
      <c r="D229" s="3"/>
      <c r="E229" s="4" t="s">
        <v>16</v>
      </c>
      <c r="F229" s="5"/>
      <c r="G229" s="2" t="s">
        <v>19</v>
      </c>
      <c r="H229" s="6"/>
      <c r="I229" s="4" t="s">
        <v>21</v>
      </c>
      <c r="J229" s="29"/>
      <c r="K229" s="2">
        <f t="shared" si="33"/>
      </c>
      <c r="L229" s="2" t="s">
        <v>19</v>
      </c>
      <c r="M229" s="4">
        <f t="shared" si="34"/>
      </c>
      <c r="N229" s="4">
        <f t="shared" si="35"/>
      </c>
      <c r="O229" s="4" t="s">
        <v>21</v>
      </c>
      <c r="P229" s="388" t="s">
        <v>403</v>
      </c>
      <c r="Q229" s="270"/>
      <c r="R229" s="263"/>
      <c r="S229" s="264"/>
      <c r="T229" s="7"/>
      <c r="U229" s="8"/>
    </row>
    <row r="230" spans="1:21" ht="15">
      <c r="A230" s="2" t="s">
        <v>2</v>
      </c>
      <c r="B230" s="2">
        <v>20</v>
      </c>
      <c r="C230" s="2" t="s">
        <v>108</v>
      </c>
      <c r="D230" s="3"/>
      <c r="E230" s="4" t="s">
        <v>16</v>
      </c>
      <c r="F230" s="5"/>
      <c r="G230" s="2" t="s">
        <v>19</v>
      </c>
      <c r="H230" s="6"/>
      <c r="I230" s="4" t="s">
        <v>21</v>
      </c>
      <c r="J230" s="29"/>
      <c r="K230" s="2">
        <f t="shared" si="33"/>
      </c>
      <c r="L230" s="2" t="s">
        <v>19</v>
      </c>
      <c r="M230" s="4">
        <f t="shared" si="34"/>
      </c>
      <c r="N230" s="4">
        <f t="shared" si="35"/>
      </c>
      <c r="O230" s="4" t="s">
        <v>21</v>
      </c>
      <c r="P230" s="388" t="s">
        <v>403</v>
      </c>
      <c r="Q230" s="270"/>
      <c r="R230" s="263"/>
      <c r="S230" s="264"/>
      <c r="T230" s="7"/>
      <c r="U230" s="8"/>
    </row>
    <row r="231" spans="1:21" ht="15">
      <c r="A231" s="2" t="s">
        <v>2</v>
      </c>
      <c r="B231" s="2">
        <v>20</v>
      </c>
      <c r="C231" s="2" t="s">
        <v>109</v>
      </c>
      <c r="D231" s="3"/>
      <c r="E231" s="4" t="s">
        <v>16</v>
      </c>
      <c r="F231" s="5"/>
      <c r="G231" s="2" t="s">
        <v>19</v>
      </c>
      <c r="H231" s="6"/>
      <c r="I231" s="4" t="s">
        <v>21</v>
      </c>
      <c r="J231" s="29"/>
      <c r="K231" s="2">
        <f t="shared" si="33"/>
      </c>
      <c r="L231" s="2" t="s">
        <v>19</v>
      </c>
      <c r="M231" s="4">
        <f t="shared" si="34"/>
      </c>
      <c r="N231" s="4">
        <f t="shared" si="35"/>
      </c>
      <c r="O231" s="4" t="s">
        <v>21</v>
      </c>
      <c r="P231" s="388" t="s">
        <v>403</v>
      </c>
      <c r="Q231" s="270"/>
      <c r="R231" s="263"/>
      <c r="S231" s="264"/>
      <c r="T231" s="7"/>
      <c r="U231" s="8"/>
    </row>
    <row r="232" spans="1:21" ht="15">
      <c r="A232" s="2" t="s">
        <v>2</v>
      </c>
      <c r="B232" s="129">
        <v>20</v>
      </c>
      <c r="C232" s="2" t="s">
        <v>284</v>
      </c>
      <c r="D232" s="3"/>
      <c r="E232" s="4" t="s">
        <v>16</v>
      </c>
      <c r="F232" s="263"/>
      <c r="G232" s="264">
        <f>M233</f>
      </c>
      <c r="H232" s="38" t="s">
        <v>271</v>
      </c>
      <c r="I232" s="9"/>
      <c r="J232" s="268"/>
      <c r="K232" s="401" t="s">
        <v>389</v>
      </c>
      <c r="L232" s="29"/>
      <c r="M232" s="402"/>
      <c r="N232" s="9"/>
      <c r="O232" s="9"/>
      <c r="P232" s="388" t="s">
        <v>403</v>
      </c>
      <c r="Q232" s="270"/>
      <c r="R232" s="263"/>
      <c r="S232" s="264"/>
      <c r="T232" s="7"/>
      <c r="U232" s="8"/>
    </row>
    <row r="233" spans="1:21" ht="15">
      <c r="A233" s="2" t="s">
        <v>2</v>
      </c>
      <c r="B233" s="44">
        <v>20</v>
      </c>
      <c r="C233" s="2" t="s">
        <v>284</v>
      </c>
      <c r="D233" s="3"/>
      <c r="E233" s="4" t="s">
        <v>16</v>
      </c>
      <c r="F233" s="5"/>
      <c r="G233" s="2" t="s">
        <v>19</v>
      </c>
      <c r="H233" s="6"/>
      <c r="I233" s="4" t="s">
        <v>21</v>
      </c>
      <c r="J233" s="29"/>
      <c r="K233" s="2">
        <f aca="true" t="shared" si="36" ref="K233:K238">IF(J233="","",VLOOKUP(J233,$B$489:$K$608,2))</f>
      </c>
      <c r="L233" s="2" t="s">
        <v>19</v>
      </c>
      <c r="M233" s="4">
        <f aca="true" t="shared" si="37" ref="M233:M238">IF(J233="","",VLOOKUP(J233,$B$489:$K$608,4))</f>
      </c>
      <c r="N233" s="4">
        <f aca="true" t="shared" si="38" ref="N233:N238">IF(J233="","",VLOOKUP(J233,$B$489:$K$608,5))</f>
      </c>
      <c r="O233" s="4" t="s">
        <v>21</v>
      </c>
      <c r="P233" s="388" t="s">
        <v>403</v>
      </c>
      <c r="Q233" s="270"/>
      <c r="R233" s="263"/>
      <c r="S233" s="264"/>
      <c r="T233" s="7"/>
      <c r="U233" s="8"/>
    </row>
    <row r="234" spans="1:21" ht="15">
      <c r="A234" s="2" t="s">
        <v>2</v>
      </c>
      <c r="B234" s="2">
        <v>20</v>
      </c>
      <c r="C234" s="2" t="s">
        <v>284</v>
      </c>
      <c r="D234" s="3"/>
      <c r="E234" s="4" t="s">
        <v>16</v>
      </c>
      <c r="F234" s="5"/>
      <c r="G234" s="2" t="s">
        <v>19</v>
      </c>
      <c r="H234" s="6"/>
      <c r="I234" s="4" t="s">
        <v>21</v>
      </c>
      <c r="J234" s="29"/>
      <c r="K234" s="2">
        <f t="shared" si="36"/>
      </c>
      <c r="L234" s="2" t="s">
        <v>19</v>
      </c>
      <c r="M234" s="4">
        <f t="shared" si="37"/>
      </c>
      <c r="N234" s="4">
        <f t="shared" si="38"/>
      </c>
      <c r="O234" s="4" t="s">
        <v>21</v>
      </c>
      <c r="P234" s="388" t="s">
        <v>403</v>
      </c>
      <c r="Q234" s="270"/>
      <c r="R234" s="263"/>
      <c r="S234" s="264"/>
      <c r="T234" s="7"/>
      <c r="U234" s="8"/>
    </row>
    <row r="235" spans="1:21" ht="15">
      <c r="A235" s="2" t="s">
        <v>2</v>
      </c>
      <c r="B235" s="2">
        <v>20</v>
      </c>
      <c r="C235" s="2" t="s">
        <v>284</v>
      </c>
      <c r="D235" s="3"/>
      <c r="E235" s="4" t="s">
        <v>16</v>
      </c>
      <c r="F235" s="5"/>
      <c r="G235" s="2" t="s">
        <v>19</v>
      </c>
      <c r="H235" s="6"/>
      <c r="I235" s="4" t="s">
        <v>21</v>
      </c>
      <c r="J235" s="29"/>
      <c r="K235" s="2">
        <f t="shared" si="36"/>
      </c>
      <c r="L235" s="2" t="s">
        <v>19</v>
      </c>
      <c r="M235" s="4">
        <f t="shared" si="37"/>
      </c>
      <c r="N235" s="4">
        <f t="shared" si="38"/>
      </c>
      <c r="O235" s="4" t="s">
        <v>21</v>
      </c>
      <c r="P235" s="388" t="s">
        <v>403</v>
      </c>
      <c r="Q235" s="270"/>
      <c r="R235" s="263"/>
      <c r="S235" s="264"/>
      <c r="T235" s="7"/>
      <c r="U235" s="8"/>
    </row>
    <row r="236" spans="1:21" ht="15">
      <c r="A236" s="2" t="s">
        <v>2</v>
      </c>
      <c r="B236" s="2">
        <v>20</v>
      </c>
      <c r="C236" s="2" t="s">
        <v>284</v>
      </c>
      <c r="D236" s="3"/>
      <c r="E236" s="4" t="s">
        <v>16</v>
      </c>
      <c r="F236" s="5"/>
      <c r="G236" s="2" t="s">
        <v>19</v>
      </c>
      <c r="H236" s="6"/>
      <c r="I236" s="4" t="s">
        <v>21</v>
      </c>
      <c r="J236" s="29"/>
      <c r="K236" s="2">
        <f t="shared" si="36"/>
      </c>
      <c r="L236" s="2" t="s">
        <v>19</v>
      </c>
      <c r="M236" s="4">
        <f t="shared" si="37"/>
      </c>
      <c r="N236" s="4">
        <f t="shared" si="38"/>
      </c>
      <c r="O236" s="4" t="s">
        <v>21</v>
      </c>
      <c r="P236" s="388" t="s">
        <v>403</v>
      </c>
      <c r="Q236" s="270"/>
      <c r="R236" s="263"/>
      <c r="S236" s="264"/>
      <c r="T236" s="7"/>
      <c r="U236" s="8"/>
    </row>
    <row r="237" spans="1:21" ht="15">
      <c r="A237" s="2" t="s">
        <v>2</v>
      </c>
      <c r="B237" s="2">
        <v>20</v>
      </c>
      <c r="C237" s="2" t="s">
        <v>284</v>
      </c>
      <c r="D237" s="3"/>
      <c r="E237" s="4" t="s">
        <v>16</v>
      </c>
      <c r="F237" s="5"/>
      <c r="G237" s="2" t="s">
        <v>19</v>
      </c>
      <c r="H237" s="6"/>
      <c r="I237" s="4" t="s">
        <v>21</v>
      </c>
      <c r="J237" s="29"/>
      <c r="K237" s="2">
        <f t="shared" si="36"/>
      </c>
      <c r="L237" s="2" t="s">
        <v>19</v>
      </c>
      <c r="M237" s="4">
        <f t="shared" si="37"/>
      </c>
      <c r="N237" s="4">
        <f t="shared" si="38"/>
      </c>
      <c r="O237" s="4" t="s">
        <v>21</v>
      </c>
      <c r="P237" s="388" t="s">
        <v>403</v>
      </c>
      <c r="Q237" s="270"/>
      <c r="R237" s="263"/>
      <c r="S237" s="264"/>
      <c r="T237" s="7"/>
      <c r="U237" s="8"/>
    </row>
    <row r="238" spans="1:21" ht="15">
      <c r="A238" s="2" t="s">
        <v>2</v>
      </c>
      <c r="B238" s="2">
        <v>20</v>
      </c>
      <c r="C238" s="2" t="s">
        <v>284</v>
      </c>
      <c r="D238" s="3"/>
      <c r="E238" s="4" t="s">
        <v>16</v>
      </c>
      <c r="F238" s="5"/>
      <c r="G238" s="2" t="s">
        <v>19</v>
      </c>
      <c r="H238" s="6"/>
      <c r="I238" s="4" t="s">
        <v>21</v>
      </c>
      <c r="J238" s="29"/>
      <c r="K238" s="2">
        <f t="shared" si="36"/>
      </c>
      <c r="L238" s="2" t="s">
        <v>19</v>
      </c>
      <c r="M238" s="4">
        <f t="shared" si="37"/>
      </c>
      <c r="N238" s="4">
        <f t="shared" si="38"/>
      </c>
      <c r="O238" s="4" t="s">
        <v>21</v>
      </c>
      <c r="P238" s="388" t="s">
        <v>403</v>
      </c>
      <c r="Q238" s="270"/>
      <c r="R238" s="263"/>
      <c r="S238" s="264"/>
      <c r="T238" s="7"/>
      <c r="U238" s="8"/>
    </row>
    <row r="239" spans="1:21" ht="15">
      <c r="A239" s="2" t="s">
        <v>2</v>
      </c>
      <c r="B239" s="129">
        <v>20</v>
      </c>
      <c r="C239" s="2" t="s">
        <v>281</v>
      </c>
      <c r="D239" s="3"/>
      <c r="E239" s="4" t="s">
        <v>16</v>
      </c>
      <c r="F239" s="263"/>
      <c r="G239" s="264">
        <f>M240</f>
      </c>
      <c r="H239" s="38" t="s">
        <v>271</v>
      </c>
      <c r="I239" s="9"/>
      <c r="J239" s="268"/>
      <c r="K239" s="401" t="s">
        <v>389</v>
      </c>
      <c r="L239" s="29"/>
      <c r="M239" s="402"/>
      <c r="N239" s="9"/>
      <c r="O239" s="9"/>
      <c r="P239" s="388" t="s">
        <v>403</v>
      </c>
      <c r="Q239" s="270"/>
      <c r="R239" s="263"/>
      <c r="S239" s="264"/>
      <c r="T239" s="7"/>
      <c r="U239" s="8"/>
    </row>
    <row r="240" spans="1:21" ht="15">
      <c r="A240" s="2" t="s">
        <v>2</v>
      </c>
      <c r="B240" s="44">
        <v>20</v>
      </c>
      <c r="C240" s="2" t="s">
        <v>281</v>
      </c>
      <c r="D240" s="3"/>
      <c r="E240" s="4" t="s">
        <v>16</v>
      </c>
      <c r="F240" s="5"/>
      <c r="G240" s="2" t="s">
        <v>19</v>
      </c>
      <c r="H240" s="6"/>
      <c r="I240" s="4" t="s">
        <v>21</v>
      </c>
      <c r="J240" s="29"/>
      <c r="K240" s="2">
        <f aca="true" t="shared" si="39" ref="K240:K245">IF(J240="","",VLOOKUP(J240,$B$489:$K$608,2))</f>
      </c>
      <c r="L240" s="2" t="s">
        <v>19</v>
      </c>
      <c r="M240" s="4">
        <f aca="true" t="shared" si="40" ref="M240:M245">IF(J240="","",VLOOKUP(J240,$B$489:$K$608,4))</f>
      </c>
      <c r="N240" s="4">
        <f aca="true" t="shared" si="41" ref="N240:N245">IF(J240="","",VLOOKUP(J240,$B$489:$K$608,5))</f>
      </c>
      <c r="O240" s="4" t="s">
        <v>21</v>
      </c>
      <c r="P240" s="388" t="s">
        <v>403</v>
      </c>
      <c r="Q240" s="270"/>
      <c r="R240" s="263"/>
      <c r="S240" s="264"/>
      <c r="T240" s="7"/>
      <c r="U240" s="8"/>
    </row>
    <row r="241" spans="1:21" ht="15">
      <c r="A241" s="2" t="s">
        <v>2</v>
      </c>
      <c r="B241" s="2">
        <v>20</v>
      </c>
      <c r="C241" s="2" t="s">
        <v>281</v>
      </c>
      <c r="D241" s="3"/>
      <c r="E241" s="4" t="s">
        <v>16</v>
      </c>
      <c r="F241" s="5"/>
      <c r="G241" s="2" t="s">
        <v>19</v>
      </c>
      <c r="H241" s="6"/>
      <c r="I241" s="4" t="s">
        <v>21</v>
      </c>
      <c r="J241" s="29"/>
      <c r="K241" s="2">
        <f t="shared" si="39"/>
      </c>
      <c r="L241" s="2" t="s">
        <v>19</v>
      </c>
      <c r="M241" s="4">
        <f t="shared" si="40"/>
      </c>
      <c r="N241" s="4">
        <f t="shared" si="41"/>
      </c>
      <c r="O241" s="4" t="s">
        <v>21</v>
      </c>
      <c r="P241" s="388" t="s">
        <v>403</v>
      </c>
      <c r="Q241" s="270"/>
      <c r="R241" s="263"/>
      <c r="S241" s="264"/>
      <c r="T241" s="7"/>
      <c r="U241" s="8"/>
    </row>
    <row r="242" spans="1:21" ht="15">
      <c r="A242" s="2" t="s">
        <v>2</v>
      </c>
      <c r="B242" s="2">
        <v>20</v>
      </c>
      <c r="C242" s="2" t="s">
        <v>281</v>
      </c>
      <c r="D242" s="3"/>
      <c r="E242" s="4" t="s">
        <v>16</v>
      </c>
      <c r="F242" s="5"/>
      <c r="G242" s="2" t="s">
        <v>19</v>
      </c>
      <c r="H242" s="6"/>
      <c r="I242" s="4" t="s">
        <v>21</v>
      </c>
      <c r="J242" s="29"/>
      <c r="K242" s="2">
        <f t="shared" si="39"/>
      </c>
      <c r="L242" s="2" t="s">
        <v>19</v>
      </c>
      <c r="M242" s="4">
        <f t="shared" si="40"/>
      </c>
      <c r="N242" s="4">
        <f t="shared" si="41"/>
      </c>
      <c r="O242" s="4" t="s">
        <v>21</v>
      </c>
      <c r="P242" s="388" t="s">
        <v>403</v>
      </c>
      <c r="Q242" s="270"/>
      <c r="R242" s="263"/>
      <c r="S242" s="264"/>
      <c r="T242" s="7"/>
      <c r="U242" s="8"/>
    </row>
    <row r="243" spans="1:21" ht="15">
      <c r="A243" s="2" t="s">
        <v>2</v>
      </c>
      <c r="B243" s="2">
        <v>20</v>
      </c>
      <c r="C243" s="2" t="s">
        <v>281</v>
      </c>
      <c r="D243" s="3"/>
      <c r="E243" s="4" t="s">
        <v>16</v>
      </c>
      <c r="F243" s="5"/>
      <c r="G243" s="2" t="s">
        <v>19</v>
      </c>
      <c r="H243" s="6"/>
      <c r="I243" s="4" t="s">
        <v>21</v>
      </c>
      <c r="J243" s="29"/>
      <c r="K243" s="2">
        <f t="shared" si="39"/>
      </c>
      <c r="L243" s="2" t="s">
        <v>19</v>
      </c>
      <c r="M243" s="4">
        <f t="shared" si="40"/>
      </c>
      <c r="N243" s="4">
        <f t="shared" si="41"/>
      </c>
      <c r="O243" s="4" t="s">
        <v>21</v>
      </c>
      <c r="P243" s="388" t="s">
        <v>403</v>
      </c>
      <c r="Q243" s="270"/>
      <c r="R243" s="263"/>
      <c r="S243" s="264"/>
      <c r="T243" s="7"/>
      <c r="U243" s="8"/>
    </row>
    <row r="244" spans="1:21" ht="15">
      <c r="A244" s="2" t="s">
        <v>2</v>
      </c>
      <c r="B244" s="2">
        <v>20</v>
      </c>
      <c r="C244" s="2" t="s">
        <v>281</v>
      </c>
      <c r="D244" s="3"/>
      <c r="E244" s="4" t="s">
        <v>16</v>
      </c>
      <c r="F244" s="5"/>
      <c r="G244" s="2" t="s">
        <v>19</v>
      </c>
      <c r="H244" s="6"/>
      <c r="I244" s="4" t="s">
        <v>21</v>
      </c>
      <c r="J244" s="29"/>
      <c r="K244" s="2">
        <f t="shared" si="39"/>
      </c>
      <c r="L244" s="2" t="s">
        <v>19</v>
      </c>
      <c r="M244" s="4">
        <f t="shared" si="40"/>
      </c>
      <c r="N244" s="4">
        <f t="shared" si="41"/>
      </c>
      <c r="O244" s="4" t="s">
        <v>21</v>
      </c>
      <c r="P244" s="388" t="s">
        <v>403</v>
      </c>
      <c r="Q244" s="270"/>
      <c r="R244" s="263"/>
      <c r="S244" s="264"/>
      <c r="T244" s="7"/>
      <c r="U244" s="8"/>
    </row>
    <row r="245" spans="1:21" ht="15">
      <c r="A245" s="2" t="s">
        <v>2</v>
      </c>
      <c r="B245" s="2">
        <v>20</v>
      </c>
      <c r="C245" s="2" t="s">
        <v>281</v>
      </c>
      <c r="D245" s="3"/>
      <c r="E245" s="4" t="s">
        <v>16</v>
      </c>
      <c r="F245" s="5"/>
      <c r="G245" s="2" t="s">
        <v>19</v>
      </c>
      <c r="H245" s="6"/>
      <c r="I245" s="4" t="s">
        <v>21</v>
      </c>
      <c r="J245" s="29"/>
      <c r="K245" s="2">
        <f t="shared" si="39"/>
      </c>
      <c r="L245" s="2" t="s">
        <v>19</v>
      </c>
      <c r="M245" s="4">
        <f t="shared" si="40"/>
      </c>
      <c r="N245" s="4">
        <f t="shared" si="41"/>
      </c>
      <c r="O245" s="4" t="s">
        <v>21</v>
      </c>
      <c r="P245" s="388" t="s">
        <v>403</v>
      </c>
      <c r="Q245" s="270"/>
      <c r="R245" s="263"/>
      <c r="S245" s="264"/>
      <c r="T245" s="7"/>
      <c r="U245" s="8"/>
    </row>
    <row r="246" spans="1:21" ht="15">
      <c r="A246" s="2" t="s">
        <v>2</v>
      </c>
      <c r="B246" s="129">
        <v>20</v>
      </c>
      <c r="C246" s="2" t="s">
        <v>285</v>
      </c>
      <c r="D246" s="3"/>
      <c r="E246" s="4" t="s">
        <v>16</v>
      </c>
      <c r="F246" s="263"/>
      <c r="G246" s="264">
        <f>M247</f>
      </c>
      <c r="H246" s="38" t="s">
        <v>271</v>
      </c>
      <c r="I246" s="9"/>
      <c r="J246" s="268"/>
      <c r="K246" s="401" t="s">
        <v>389</v>
      </c>
      <c r="L246" s="29"/>
      <c r="M246" s="402"/>
      <c r="N246" s="9"/>
      <c r="O246" s="9"/>
      <c r="P246" s="388" t="s">
        <v>403</v>
      </c>
      <c r="Q246" s="270"/>
      <c r="R246" s="263"/>
      <c r="S246" s="264"/>
      <c r="T246" s="7"/>
      <c r="U246" s="8"/>
    </row>
    <row r="247" spans="1:21" ht="15">
      <c r="A247" s="2" t="s">
        <v>2</v>
      </c>
      <c r="B247" s="44">
        <v>20</v>
      </c>
      <c r="C247" s="2" t="s">
        <v>285</v>
      </c>
      <c r="D247" s="3"/>
      <c r="E247" s="4" t="s">
        <v>16</v>
      </c>
      <c r="F247" s="5"/>
      <c r="G247" s="2" t="s">
        <v>19</v>
      </c>
      <c r="H247" s="6"/>
      <c r="I247" s="4" t="s">
        <v>21</v>
      </c>
      <c r="J247" s="29"/>
      <c r="K247" s="2">
        <f aca="true" t="shared" si="42" ref="K247:K252">IF(J247="","",VLOOKUP(J247,$B$489:$K$608,2))</f>
      </c>
      <c r="L247" s="2" t="s">
        <v>19</v>
      </c>
      <c r="M247" s="4">
        <f aca="true" t="shared" si="43" ref="M247:M252">IF(J247="","",VLOOKUP(J247,$B$489:$K$608,4))</f>
      </c>
      <c r="N247" s="4">
        <f aca="true" t="shared" si="44" ref="N247:N252">IF(J247="","",VLOOKUP(J247,$B$489:$K$608,5))</f>
      </c>
      <c r="O247" s="4" t="s">
        <v>21</v>
      </c>
      <c r="P247" s="388" t="s">
        <v>403</v>
      </c>
      <c r="Q247" s="270"/>
      <c r="R247" s="263"/>
      <c r="S247" s="264"/>
      <c r="T247" s="7"/>
      <c r="U247" s="8"/>
    </row>
    <row r="248" spans="1:21" ht="15">
      <c r="A248" s="2" t="s">
        <v>2</v>
      </c>
      <c r="B248" s="2">
        <v>20</v>
      </c>
      <c r="C248" s="2" t="s">
        <v>285</v>
      </c>
      <c r="D248" s="3"/>
      <c r="E248" s="4" t="s">
        <v>16</v>
      </c>
      <c r="F248" s="5"/>
      <c r="G248" s="2" t="s">
        <v>19</v>
      </c>
      <c r="H248" s="6"/>
      <c r="I248" s="4" t="s">
        <v>21</v>
      </c>
      <c r="J248" s="29"/>
      <c r="K248" s="2">
        <f t="shared" si="42"/>
      </c>
      <c r="L248" s="2" t="s">
        <v>19</v>
      </c>
      <c r="M248" s="4">
        <f t="shared" si="43"/>
      </c>
      <c r="N248" s="4">
        <f t="shared" si="44"/>
      </c>
      <c r="O248" s="4" t="s">
        <v>21</v>
      </c>
      <c r="P248" s="388" t="s">
        <v>403</v>
      </c>
      <c r="Q248" s="270"/>
      <c r="R248" s="263"/>
      <c r="S248" s="264"/>
      <c r="T248" s="7"/>
      <c r="U248" s="8"/>
    </row>
    <row r="249" spans="1:21" ht="15">
      <c r="A249" s="2" t="s">
        <v>2</v>
      </c>
      <c r="B249" s="2">
        <v>20</v>
      </c>
      <c r="C249" s="2" t="s">
        <v>285</v>
      </c>
      <c r="D249" s="3"/>
      <c r="E249" s="4" t="s">
        <v>16</v>
      </c>
      <c r="F249" s="5"/>
      <c r="G249" s="2" t="s">
        <v>19</v>
      </c>
      <c r="H249" s="6"/>
      <c r="I249" s="4" t="s">
        <v>21</v>
      </c>
      <c r="J249" s="29"/>
      <c r="K249" s="2">
        <f t="shared" si="42"/>
      </c>
      <c r="L249" s="2" t="s">
        <v>19</v>
      </c>
      <c r="M249" s="4">
        <f t="shared" si="43"/>
      </c>
      <c r="N249" s="4">
        <f t="shared" si="44"/>
      </c>
      <c r="O249" s="4" t="s">
        <v>21</v>
      </c>
      <c r="P249" s="388" t="s">
        <v>403</v>
      </c>
      <c r="Q249" s="270"/>
      <c r="R249" s="263"/>
      <c r="S249" s="264"/>
      <c r="T249" s="7"/>
      <c r="U249" s="8"/>
    </row>
    <row r="250" spans="1:21" ht="15">
      <c r="A250" s="2" t="s">
        <v>2</v>
      </c>
      <c r="B250" s="2">
        <v>20</v>
      </c>
      <c r="C250" s="2" t="s">
        <v>285</v>
      </c>
      <c r="D250" s="3"/>
      <c r="E250" s="4" t="s">
        <v>16</v>
      </c>
      <c r="F250" s="5"/>
      <c r="G250" s="2" t="s">
        <v>19</v>
      </c>
      <c r="H250" s="6"/>
      <c r="I250" s="4" t="s">
        <v>21</v>
      </c>
      <c r="J250" s="29"/>
      <c r="K250" s="2">
        <f t="shared" si="42"/>
      </c>
      <c r="L250" s="2" t="s">
        <v>19</v>
      </c>
      <c r="M250" s="4">
        <f t="shared" si="43"/>
      </c>
      <c r="N250" s="4">
        <f t="shared" si="44"/>
      </c>
      <c r="O250" s="4" t="s">
        <v>21</v>
      </c>
      <c r="P250" s="388" t="s">
        <v>403</v>
      </c>
      <c r="Q250" s="270"/>
      <c r="R250" s="263"/>
      <c r="S250" s="264"/>
      <c r="T250" s="7"/>
      <c r="U250" s="8"/>
    </row>
    <row r="251" spans="1:21" ht="15">
      <c r="A251" s="2" t="s">
        <v>2</v>
      </c>
      <c r="B251" s="2">
        <v>20</v>
      </c>
      <c r="C251" s="2" t="s">
        <v>285</v>
      </c>
      <c r="D251" s="3"/>
      <c r="E251" s="4" t="s">
        <v>16</v>
      </c>
      <c r="F251" s="5"/>
      <c r="G251" s="2" t="s">
        <v>19</v>
      </c>
      <c r="H251" s="6"/>
      <c r="I251" s="4" t="s">
        <v>21</v>
      </c>
      <c r="J251" s="29"/>
      <c r="K251" s="2">
        <f t="shared" si="42"/>
      </c>
      <c r="L251" s="2" t="s">
        <v>19</v>
      </c>
      <c r="M251" s="4">
        <f t="shared" si="43"/>
      </c>
      <c r="N251" s="4">
        <f t="shared" si="44"/>
      </c>
      <c r="O251" s="4" t="s">
        <v>21</v>
      </c>
      <c r="P251" s="388" t="s">
        <v>403</v>
      </c>
      <c r="Q251" s="270"/>
      <c r="R251" s="263"/>
      <c r="S251" s="264"/>
      <c r="T251" s="7"/>
      <c r="U251" s="8"/>
    </row>
    <row r="252" spans="1:21" ht="15">
      <c r="A252" s="2" t="s">
        <v>2</v>
      </c>
      <c r="B252" s="2">
        <v>20</v>
      </c>
      <c r="C252" s="2" t="s">
        <v>285</v>
      </c>
      <c r="D252" s="3"/>
      <c r="E252" s="4" t="s">
        <v>16</v>
      </c>
      <c r="F252" s="5"/>
      <c r="G252" s="2" t="s">
        <v>19</v>
      </c>
      <c r="H252" s="6"/>
      <c r="I252" s="4" t="s">
        <v>21</v>
      </c>
      <c r="J252" s="29"/>
      <c r="K252" s="2">
        <f t="shared" si="42"/>
      </c>
      <c r="L252" s="2" t="s">
        <v>19</v>
      </c>
      <c r="M252" s="4">
        <f t="shared" si="43"/>
      </c>
      <c r="N252" s="4">
        <f t="shared" si="44"/>
      </c>
      <c r="O252" s="4" t="s">
        <v>21</v>
      </c>
      <c r="P252" s="388" t="s">
        <v>403</v>
      </c>
      <c r="Q252" s="270"/>
      <c r="R252" s="263"/>
      <c r="S252" s="264"/>
      <c r="T252" s="7"/>
      <c r="U252" s="8"/>
    </row>
    <row r="253" spans="1:21" ht="15">
      <c r="A253" s="2" t="s">
        <v>2</v>
      </c>
      <c r="B253" s="129">
        <v>20</v>
      </c>
      <c r="C253" s="2" t="s">
        <v>286</v>
      </c>
      <c r="D253" s="3"/>
      <c r="E253" s="4" t="s">
        <v>16</v>
      </c>
      <c r="F253" s="263"/>
      <c r="G253" s="264">
        <f>M254</f>
      </c>
      <c r="H253" s="38" t="s">
        <v>271</v>
      </c>
      <c r="I253" s="9"/>
      <c r="J253" s="268"/>
      <c r="K253" s="401" t="s">
        <v>389</v>
      </c>
      <c r="L253" s="29"/>
      <c r="M253" s="402"/>
      <c r="N253" s="9"/>
      <c r="O253" s="9"/>
      <c r="P253" s="388" t="s">
        <v>403</v>
      </c>
      <c r="Q253" s="270"/>
      <c r="R253" s="263"/>
      <c r="S253" s="264"/>
      <c r="T253" s="7"/>
      <c r="U253" s="8"/>
    </row>
    <row r="254" spans="1:21" ht="15">
      <c r="A254" s="2" t="s">
        <v>2</v>
      </c>
      <c r="B254" s="44">
        <v>20</v>
      </c>
      <c r="C254" s="2" t="s">
        <v>286</v>
      </c>
      <c r="D254" s="3"/>
      <c r="E254" s="4" t="s">
        <v>16</v>
      </c>
      <c r="F254" s="5"/>
      <c r="G254" s="2" t="s">
        <v>19</v>
      </c>
      <c r="H254" s="6"/>
      <c r="I254" s="4" t="s">
        <v>21</v>
      </c>
      <c r="J254" s="29"/>
      <c r="K254" s="2">
        <f aca="true" t="shared" si="45" ref="K254:K313">IF(J254="","",VLOOKUP(J254,$B$489:$K$608,2))</f>
      </c>
      <c r="L254" s="2" t="s">
        <v>19</v>
      </c>
      <c r="M254" s="4">
        <f aca="true" t="shared" si="46" ref="M254:M313">IF(J254="","",VLOOKUP(J254,$B$489:$K$608,4))</f>
      </c>
      <c r="N254" s="4">
        <f aca="true" t="shared" si="47" ref="N254:N313">IF(J254="","",VLOOKUP(J254,$B$489:$K$608,5))</f>
      </c>
      <c r="O254" s="4" t="s">
        <v>21</v>
      </c>
      <c r="P254" s="388" t="s">
        <v>403</v>
      </c>
      <c r="Q254" s="270"/>
      <c r="R254" s="263"/>
      <c r="S254" s="264"/>
      <c r="T254" s="7"/>
      <c r="U254" s="8"/>
    </row>
    <row r="255" spans="1:21" ht="15">
      <c r="A255" s="2" t="s">
        <v>2</v>
      </c>
      <c r="B255" s="2">
        <v>20</v>
      </c>
      <c r="C255" s="2" t="s">
        <v>286</v>
      </c>
      <c r="D255" s="3"/>
      <c r="E255" s="4" t="s">
        <v>16</v>
      </c>
      <c r="F255" s="5"/>
      <c r="G255" s="2" t="s">
        <v>19</v>
      </c>
      <c r="H255" s="6"/>
      <c r="I255" s="4" t="s">
        <v>21</v>
      </c>
      <c r="J255" s="29"/>
      <c r="K255" s="2">
        <f t="shared" si="45"/>
      </c>
      <c r="L255" s="2" t="s">
        <v>19</v>
      </c>
      <c r="M255" s="4">
        <f t="shared" si="46"/>
      </c>
      <c r="N255" s="4">
        <f t="shared" si="47"/>
      </c>
      <c r="O255" s="4" t="s">
        <v>21</v>
      </c>
      <c r="P255" s="388" t="s">
        <v>403</v>
      </c>
      <c r="Q255" s="270"/>
      <c r="R255" s="263"/>
      <c r="S255" s="264"/>
      <c r="T255" s="7"/>
      <c r="U255" s="8"/>
    </row>
    <row r="256" spans="1:21" ht="15">
      <c r="A256" s="2" t="s">
        <v>2</v>
      </c>
      <c r="B256" s="2">
        <v>20</v>
      </c>
      <c r="C256" s="2" t="s">
        <v>286</v>
      </c>
      <c r="D256" s="3"/>
      <c r="E256" s="4" t="s">
        <v>16</v>
      </c>
      <c r="F256" s="5"/>
      <c r="G256" s="2" t="s">
        <v>19</v>
      </c>
      <c r="H256" s="6"/>
      <c r="I256" s="4" t="s">
        <v>21</v>
      </c>
      <c r="J256" s="29"/>
      <c r="K256" s="2">
        <f t="shared" si="45"/>
      </c>
      <c r="L256" s="2" t="s">
        <v>19</v>
      </c>
      <c r="M256" s="4">
        <f t="shared" si="46"/>
      </c>
      <c r="N256" s="4">
        <f t="shared" si="47"/>
      </c>
      <c r="O256" s="4" t="s">
        <v>21</v>
      </c>
      <c r="P256" s="388" t="s">
        <v>403</v>
      </c>
      <c r="Q256" s="270"/>
      <c r="R256" s="263"/>
      <c r="S256" s="264"/>
      <c r="T256" s="7"/>
      <c r="U256" s="8"/>
    </row>
    <row r="257" spans="1:21" ht="15">
      <c r="A257" s="2" t="s">
        <v>2</v>
      </c>
      <c r="B257" s="2">
        <v>20</v>
      </c>
      <c r="C257" s="2" t="s">
        <v>286</v>
      </c>
      <c r="D257" s="3"/>
      <c r="E257" s="4" t="s">
        <v>16</v>
      </c>
      <c r="F257" s="5"/>
      <c r="G257" s="2" t="s">
        <v>19</v>
      </c>
      <c r="H257" s="6"/>
      <c r="I257" s="4" t="s">
        <v>21</v>
      </c>
      <c r="J257" s="29"/>
      <c r="K257" s="2">
        <f t="shared" si="45"/>
      </c>
      <c r="L257" s="2" t="s">
        <v>19</v>
      </c>
      <c r="M257" s="4">
        <f t="shared" si="46"/>
      </c>
      <c r="N257" s="4">
        <f t="shared" si="47"/>
      </c>
      <c r="O257" s="4" t="s">
        <v>21</v>
      </c>
      <c r="P257" s="388" t="s">
        <v>403</v>
      </c>
      <c r="Q257" s="270"/>
      <c r="R257" s="263"/>
      <c r="S257" s="264"/>
      <c r="T257" s="7"/>
      <c r="U257" s="8"/>
    </row>
    <row r="258" spans="1:21" ht="15">
      <c r="A258" s="2" t="s">
        <v>2</v>
      </c>
      <c r="B258" s="2">
        <v>20</v>
      </c>
      <c r="C258" s="2" t="s">
        <v>286</v>
      </c>
      <c r="D258" s="3"/>
      <c r="E258" s="4" t="s">
        <v>16</v>
      </c>
      <c r="F258" s="5"/>
      <c r="G258" s="2" t="s">
        <v>19</v>
      </c>
      <c r="H258" s="6"/>
      <c r="I258" s="4" t="s">
        <v>21</v>
      </c>
      <c r="J258" s="29"/>
      <c r="K258" s="2">
        <f t="shared" si="45"/>
      </c>
      <c r="L258" s="2" t="s">
        <v>19</v>
      </c>
      <c r="M258" s="4">
        <f t="shared" si="46"/>
      </c>
      <c r="N258" s="4">
        <f t="shared" si="47"/>
      </c>
      <c r="O258" s="4" t="s">
        <v>21</v>
      </c>
      <c r="P258" s="388" t="s">
        <v>403</v>
      </c>
      <c r="Q258" s="270"/>
      <c r="R258" s="263"/>
      <c r="S258" s="264"/>
      <c r="T258" s="7"/>
      <c r="U258" s="8"/>
    </row>
    <row r="259" spans="1:21" ht="15">
      <c r="A259" s="2" t="s">
        <v>2</v>
      </c>
      <c r="B259" s="2">
        <v>20</v>
      </c>
      <c r="C259" s="2" t="s">
        <v>286</v>
      </c>
      <c r="D259" s="3"/>
      <c r="E259" s="4" t="s">
        <v>16</v>
      </c>
      <c r="F259" s="5"/>
      <c r="G259" s="2" t="s">
        <v>19</v>
      </c>
      <c r="H259" s="6"/>
      <c r="I259" s="4" t="s">
        <v>21</v>
      </c>
      <c r="J259" s="29"/>
      <c r="K259" s="2">
        <f t="shared" si="45"/>
      </c>
      <c r="L259" s="2" t="s">
        <v>19</v>
      </c>
      <c r="M259" s="4">
        <f t="shared" si="46"/>
      </c>
      <c r="N259" s="4">
        <f t="shared" si="47"/>
      </c>
      <c r="O259" s="4" t="s">
        <v>21</v>
      </c>
      <c r="P259" s="388" t="s">
        <v>403</v>
      </c>
      <c r="Q259" s="270"/>
      <c r="R259" s="263"/>
      <c r="S259" s="264"/>
      <c r="T259" s="7"/>
      <c r="U259" s="8"/>
    </row>
    <row r="260" spans="1:21" ht="15">
      <c r="A260" s="2" t="s">
        <v>2</v>
      </c>
      <c r="B260" s="129">
        <v>20</v>
      </c>
      <c r="C260" s="406" t="s">
        <v>395</v>
      </c>
      <c r="D260" s="3"/>
      <c r="E260" s="4" t="s">
        <v>16</v>
      </c>
      <c r="F260" s="263"/>
      <c r="G260" s="264">
        <f>M261</f>
      </c>
      <c r="H260" s="38" t="s">
        <v>271</v>
      </c>
      <c r="I260" s="9"/>
      <c r="J260" s="268"/>
      <c r="K260" s="401" t="s">
        <v>389</v>
      </c>
      <c r="L260" s="29"/>
      <c r="M260" s="402"/>
      <c r="N260" s="9"/>
      <c r="O260" s="9"/>
      <c r="P260" s="388" t="s">
        <v>403</v>
      </c>
      <c r="Q260" s="270"/>
      <c r="R260" s="263"/>
      <c r="S260" s="264"/>
      <c r="T260" s="7"/>
      <c r="U260" s="8"/>
    </row>
    <row r="261" spans="1:21" ht="15">
      <c r="A261" s="2" t="s">
        <v>2</v>
      </c>
      <c r="B261" s="44">
        <v>20</v>
      </c>
      <c r="C261" s="2" t="s">
        <v>394</v>
      </c>
      <c r="D261" s="3"/>
      <c r="E261" s="4" t="s">
        <v>16</v>
      </c>
      <c r="F261" s="5"/>
      <c r="G261" s="2" t="s">
        <v>19</v>
      </c>
      <c r="H261" s="6"/>
      <c r="I261" s="4" t="s">
        <v>21</v>
      </c>
      <c r="J261" s="29"/>
      <c r="K261" s="2">
        <f aca="true" t="shared" si="48" ref="K261:K266">IF(J261="","",VLOOKUP(J261,$B$489:$K$608,2))</f>
      </c>
      <c r="L261" s="2" t="s">
        <v>19</v>
      </c>
      <c r="M261" s="4">
        <f aca="true" t="shared" si="49" ref="M261:M266">IF(J261="","",VLOOKUP(J261,$B$489:$K$608,4))</f>
      </c>
      <c r="N261" s="4">
        <f aca="true" t="shared" si="50" ref="N261:N266">IF(J261="","",VLOOKUP(J261,$B$489:$K$608,5))</f>
      </c>
      <c r="O261" s="4" t="s">
        <v>21</v>
      </c>
      <c r="P261" s="388" t="s">
        <v>403</v>
      </c>
      <c r="Q261" s="270"/>
      <c r="R261" s="263"/>
      <c r="S261" s="264"/>
      <c r="T261" s="7"/>
      <c r="U261" s="8"/>
    </row>
    <row r="262" spans="1:21" ht="15">
      <c r="A262" s="2" t="s">
        <v>2</v>
      </c>
      <c r="B262" s="2">
        <v>20</v>
      </c>
      <c r="C262" s="2" t="s">
        <v>394</v>
      </c>
      <c r="D262" s="3"/>
      <c r="E262" s="4" t="s">
        <v>16</v>
      </c>
      <c r="F262" s="5"/>
      <c r="G262" s="2" t="s">
        <v>19</v>
      </c>
      <c r="H262" s="6"/>
      <c r="I262" s="4" t="s">
        <v>21</v>
      </c>
      <c r="J262" s="29"/>
      <c r="K262" s="2">
        <f t="shared" si="48"/>
      </c>
      <c r="L262" s="2" t="s">
        <v>19</v>
      </c>
      <c r="M262" s="4">
        <f t="shared" si="49"/>
      </c>
      <c r="N262" s="4">
        <f t="shared" si="50"/>
      </c>
      <c r="O262" s="4" t="s">
        <v>21</v>
      </c>
      <c r="P262" s="388" t="s">
        <v>403</v>
      </c>
      <c r="Q262" s="270"/>
      <c r="R262" s="263"/>
      <c r="S262" s="264"/>
      <c r="T262" s="7"/>
      <c r="U262" s="8"/>
    </row>
    <row r="263" spans="1:21" ht="15">
      <c r="A263" s="2" t="s">
        <v>2</v>
      </c>
      <c r="B263" s="2">
        <v>20</v>
      </c>
      <c r="C263" s="2" t="s">
        <v>394</v>
      </c>
      <c r="D263" s="3"/>
      <c r="E263" s="4" t="s">
        <v>16</v>
      </c>
      <c r="F263" s="5"/>
      <c r="G263" s="2" t="s">
        <v>19</v>
      </c>
      <c r="H263" s="6"/>
      <c r="I263" s="4" t="s">
        <v>21</v>
      </c>
      <c r="J263" s="29"/>
      <c r="K263" s="2">
        <f t="shared" si="48"/>
      </c>
      <c r="L263" s="2" t="s">
        <v>19</v>
      </c>
      <c r="M263" s="4">
        <f t="shared" si="49"/>
      </c>
      <c r="N263" s="4">
        <f t="shared" si="50"/>
      </c>
      <c r="O263" s="4" t="s">
        <v>21</v>
      </c>
      <c r="P263" s="388" t="s">
        <v>403</v>
      </c>
      <c r="Q263" s="270"/>
      <c r="R263" s="263"/>
      <c r="S263" s="264"/>
      <c r="T263" s="7"/>
      <c r="U263" s="8"/>
    </row>
    <row r="264" spans="1:21" ht="15">
      <c r="A264" s="2" t="s">
        <v>2</v>
      </c>
      <c r="B264" s="2">
        <v>20</v>
      </c>
      <c r="C264" s="2" t="s">
        <v>394</v>
      </c>
      <c r="D264" s="3"/>
      <c r="E264" s="4" t="s">
        <v>16</v>
      </c>
      <c r="F264" s="5"/>
      <c r="G264" s="2" t="s">
        <v>19</v>
      </c>
      <c r="H264" s="6"/>
      <c r="I264" s="4" t="s">
        <v>21</v>
      </c>
      <c r="J264" s="29"/>
      <c r="K264" s="2">
        <f t="shared" si="48"/>
      </c>
      <c r="L264" s="2" t="s">
        <v>19</v>
      </c>
      <c r="M264" s="4">
        <f t="shared" si="49"/>
      </c>
      <c r="N264" s="4">
        <f t="shared" si="50"/>
      </c>
      <c r="O264" s="4" t="s">
        <v>21</v>
      </c>
      <c r="P264" s="388" t="s">
        <v>403</v>
      </c>
      <c r="Q264" s="270"/>
      <c r="R264" s="263"/>
      <c r="S264" s="264"/>
      <c r="T264" s="7"/>
      <c r="U264" s="8"/>
    </row>
    <row r="265" spans="1:21" ht="15">
      <c r="A265" s="2" t="s">
        <v>2</v>
      </c>
      <c r="B265" s="2">
        <v>20</v>
      </c>
      <c r="C265" s="2" t="s">
        <v>394</v>
      </c>
      <c r="D265" s="3"/>
      <c r="E265" s="4" t="s">
        <v>16</v>
      </c>
      <c r="F265" s="5"/>
      <c r="G265" s="2" t="s">
        <v>19</v>
      </c>
      <c r="H265" s="6"/>
      <c r="I265" s="4" t="s">
        <v>21</v>
      </c>
      <c r="J265" s="29"/>
      <c r="K265" s="2">
        <f t="shared" si="48"/>
      </c>
      <c r="L265" s="2" t="s">
        <v>19</v>
      </c>
      <c r="M265" s="4">
        <f t="shared" si="49"/>
      </c>
      <c r="N265" s="4">
        <f t="shared" si="50"/>
      </c>
      <c r="O265" s="4" t="s">
        <v>21</v>
      </c>
      <c r="P265" s="388" t="s">
        <v>403</v>
      </c>
      <c r="Q265" s="270"/>
      <c r="R265" s="263"/>
      <c r="S265" s="264"/>
      <c r="T265" s="7"/>
      <c r="U265" s="8"/>
    </row>
    <row r="266" spans="1:21" ht="15">
      <c r="A266" s="2" t="s">
        <v>2</v>
      </c>
      <c r="B266" s="2">
        <v>20</v>
      </c>
      <c r="C266" s="2" t="s">
        <v>394</v>
      </c>
      <c r="D266" s="3"/>
      <c r="E266" s="4" t="s">
        <v>16</v>
      </c>
      <c r="F266" s="5"/>
      <c r="G266" s="2" t="s">
        <v>19</v>
      </c>
      <c r="H266" s="6"/>
      <c r="I266" s="4" t="s">
        <v>21</v>
      </c>
      <c r="J266" s="29"/>
      <c r="K266" s="2">
        <f t="shared" si="48"/>
      </c>
      <c r="L266" s="2" t="s">
        <v>19</v>
      </c>
      <c r="M266" s="4">
        <f t="shared" si="49"/>
      </c>
      <c r="N266" s="4">
        <f t="shared" si="50"/>
      </c>
      <c r="O266" s="4" t="s">
        <v>21</v>
      </c>
      <c r="P266" s="388" t="s">
        <v>403</v>
      </c>
      <c r="Q266" s="270"/>
      <c r="R266" s="263"/>
      <c r="S266" s="264"/>
      <c r="T266" s="7"/>
      <c r="U266" s="8"/>
    </row>
    <row r="267" spans="1:21" ht="15">
      <c r="A267" s="2" t="s">
        <v>2</v>
      </c>
      <c r="B267" s="129">
        <v>20</v>
      </c>
      <c r="C267" s="406" t="s">
        <v>396</v>
      </c>
      <c r="D267" s="3"/>
      <c r="E267" s="4" t="s">
        <v>16</v>
      </c>
      <c r="F267" s="263"/>
      <c r="G267" s="264">
        <f>M268</f>
      </c>
      <c r="H267" s="38" t="s">
        <v>271</v>
      </c>
      <c r="I267" s="9"/>
      <c r="J267" s="268"/>
      <c r="K267" s="401" t="s">
        <v>389</v>
      </c>
      <c r="L267" s="29"/>
      <c r="M267" s="402"/>
      <c r="N267" s="9"/>
      <c r="O267" s="9"/>
      <c r="P267" s="388" t="s">
        <v>403</v>
      </c>
      <c r="Q267" s="270"/>
      <c r="R267" s="263"/>
      <c r="S267" s="264"/>
      <c r="T267" s="7"/>
      <c r="U267" s="8"/>
    </row>
    <row r="268" spans="1:21" ht="15">
      <c r="A268" s="2" t="s">
        <v>2</v>
      </c>
      <c r="B268" s="44">
        <v>20</v>
      </c>
      <c r="C268" s="406" t="s">
        <v>396</v>
      </c>
      <c r="D268" s="3"/>
      <c r="E268" s="4" t="s">
        <v>16</v>
      </c>
      <c r="F268" s="5"/>
      <c r="G268" s="2" t="s">
        <v>19</v>
      </c>
      <c r="H268" s="6"/>
      <c r="I268" s="4" t="s">
        <v>21</v>
      </c>
      <c r="J268" s="29"/>
      <c r="K268" s="2">
        <f aca="true" t="shared" si="51" ref="K268:K273">IF(J268="","",VLOOKUP(J268,$B$489:$K$608,2))</f>
      </c>
      <c r="L268" s="2" t="s">
        <v>19</v>
      </c>
      <c r="M268" s="4">
        <f aca="true" t="shared" si="52" ref="M268:M273">IF(J268="","",VLOOKUP(J268,$B$489:$K$608,4))</f>
      </c>
      <c r="N268" s="4">
        <f aca="true" t="shared" si="53" ref="N268:N273">IF(J268="","",VLOOKUP(J268,$B$489:$K$608,5))</f>
      </c>
      <c r="O268" s="4" t="s">
        <v>21</v>
      </c>
      <c r="P268" s="388" t="s">
        <v>403</v>
      </c>
      <c r="Q268" s="270"/>
      <c r="R268" s="263"/>
      <c r="S268" s="264"/>
      <c r="T268" s="7"/>
      <c r="U268" s="8"/>
    </row>
    <row r="269" spans="1:21" ht="15">
      <c r="A269" s="2" t="s">
        <v>2</v>
      </c>
      <c r="B269" s="2">
        <v>20</v>
      </c>
      <c r="C269" s="406" t="s">
        <v>396</v>
      </c>
      <c r="D269" s="3"/>
      <c r="E269" s="4" t="s">
        <v>16</v>
      </c>
      <c r="F269" s="5"/>
      <c r="G269" s="2" t="s">
        <v>19</v>
      </c>
      <c r="H269" s="6"/>
      <c r="I269" s="4" t="s">
        <v>21</v>
      </c>
      <c r="J269" s="29"/>
      <c r="K269" s="2">
        <f t="shared" si="51"/>
      </c>
      <c r="L269" s="2" t="s">
        <v>19</v>
      </c>
      <c r="M269" s="4">
        <f t="shared" si="52"/>
      </c>
      <c r="N269" s="4">
        <f t="shared" si="53"/>
      </c>
      <c r="O269" s="4" t="s">
        <v>21</v>
      </c>
      <c r="P269" s="388" t="s">
        <v>403</v>
      </c>
      <c r="Q269" s="270"/>
      <c r="R269" s="263"/>
      <c r="S269" s="264"/>
      <c r="T269" s="7"/>
      <c r="U269" s="8"/>
    </row>
    <row r="270" spans="1:21" ht="15">
      <c r="A270" s="2" t="s">
        <v>2</v>
      </c>
      <c r="B270" s="2">
        <v>20</v>
      </c>
      <c r="C270" s="406" t="s">
        <v>396</v>
      </c>
      <c r="D270" s="3"/>
      <c r="E270" s="4" t="s">
        <v>16</v>
      </c>
      <c r="F270" s="5"/>
      <c r="G270" s="2" t="s">
        <v>19</v>
      </c>
      <c r="H270" s="6"/>
      <c r="I270" s="4" t="s">
        <v>21</v>
      </c>
      <c r="J270" s="29"/>
      <c r="K270" s="2">
        <f t="shared" si="51"/>
      </c>
      <c r="L270" s="2" t="s">
        <v>19</v>
      </c>
      <c r="M270" s="4">
        <f t="shared" si="52"/>
      </c>
      <c r="N270" s="4">
        <f t="shared" si="53"/>
      </c>
      <c r="O270" s="4" t="s">
        <v>21</v>
      </c>
      <c r="P270" s="388" t="s">
        <v>403</v>
      </c>
      <c r="Q270" s="270"/>
      <c r="R270" s="263"/>
      <c r="S270" s="264"/>
      <c r="T270" s="7"/>
      <c r="U270" s="8"/>
    </row>
    <row r="271" spans="1:21" ht="15">
      <c r="A271" s="2" t="s">
        <v>2</v>
      </c>
      <c r="B271" s="2">
        <v>20</v>
      </c>
      <c r="C271" s="406" t="s">
        <v>396</v>
      </c>
      <c r="D271" s="3"/>
      <c r="E271" s="4" t="s">
        <v>16</v>
      </c>
      <c r="F271" s="5"/>
      <c r="G271" s="2" t="s">
        <v>19</v>
      </c>
      <c r="H271" s="6"/>
      <c r="I271" s="4" t="s">
        <v>21</v>
      </c>
      <c r="J271" s="29"/>
      <c r="K271" s="2">
        <f t="shared" si="51"/>
      </c>
      <c r="L271" s="2" t="s">
        <v>19</v>
      </c>
      <c r="M271" s="4">
        <f t="shared" si="52"/>
      </c>
      <c r="N271" s="4">
        <f t="shared" si="53"/>
      </c>
      <c r="O271" s="4" t="s">
        <v>21</v>
      </c>
      <c r="P271" s="388" t="s">
        <v>403</v>
      </c>
      <c r="Q271" s="270"/>
      <c r="R271" s="263"/>
      <c r="S271" s="264"/>
      <c r="T271" s="7"/>
      <c r="U271" s="8"/>
    </row>
    <row r="272" spans="1:21" ht="15">
      <c r="A272" s="2" t="s">
        <v>2</v>
      </c>
      <c r="B272" s="2">
        <v>20</v>
      </c>
      <c r="C272" s="406" t="s">
        <v>396</v>
      </c>
      <c r="D272" s="3"/>
      <c r="E272" s="4" t="s">
        <v>16</v>
      </c>
      <c r="F272" s="5"/>
      <c r="G272" s="2" t="s">
        <v>19</v>
      </c>
      <c r="H272" s="6"/>
      <c r="I272" s="4" t="s">
        <v>21</v>
      </c>
      <c r="J272" s="29"/>
      <c r="K272" s="2">
        <f t="shared" si="51"/>
      </c>
      <c r="L272" s="2" t="s">
        <v>19</v>
      </c>
      <c r="M272" s="4">
        <f t="shared" si="52"/>
      </c>
      <c r="N272" s="4">
        <f t="shared" si="53"/>
      </c>
      <c r="O272" s="4" t="s">
        <v>21</v>
      </c>
      <c r="P272" s="388" t="s">
        <v>403</v>
      </c>
      <c r="Q272" s="270"/>
      <c r="R272" s="263"/>
      <c r="S272" s="264"/>
      <c r="T272" s="7"/>
      <c r="U272" s="8"/>
    </row>
    <row r="273" spans="1:21" ht="15">
      <c r="A273" s="2" t="s">
        <v>2</v>
      </c>
      <c r="B273" s="2">
        <v>20</v>
      </c>
      <c r="C273" s="406" t="s">
        <v>396</v>
      </c>
      <c r="D273" s="3"/>
      <c r="E273" s="4" t="s">
        <v>16</v>
      </c>
      <c r="F273" s="5"/>
      <c r="G273" s="2" t="s">
        <v>19</v>
      </c>
      <c r="H273" s="6"/>
      <c r="I273" s="4" t="s">
        <v>21</v>
      </c>
      <c r="J273" s="29"/>
      <c r="K273" s="2">
        <f t="shared" si="51"/>
      </c>
      <c r="L273" s="2" t="s">
        <v>19</v>
      </c>
      <c r="M273" s="4">
        <f t="shared" si="52"/>
      </c>
      <c r="N273" s="4">
        <f t="shared" si="53"/>
      </c>
      <c r="O273" s="4" t="s">
        <v>21</v>
      </c>
      <c r="P273" s="388" t="s">
        <v>403</v>
      </c>
      <c r="Q273" s="270"/>
      <c r="R273" s="263"/>
      <c r="S273" s="264"/>
      <c r="T273" s="7"/>
      <c r="U273" s="8"/>
    </row>
    <row r="274" spans="1:21" ht="15">
      <c r="A274" s="2" t="s">
        <v>2</v>
      </c>
      <c r="B274" s="2">
        <v>40</v>
      </c>
      <c r="C274" s="2" t="s">
        <v>12</v>
      </c>
      <c r="D274" s="3"/>
      <c r="E274" s="4" t="s">
        <v>16</v>
      </c>
      <c r="F274" s="263"/>
      <c r="G274" s="2" t="s">
        <v>19</v>
      </c>
      <c r="H274" s="6"/>
      <c r="I274" s="4" t="s">
        <v>21</v>
      </c>
      <c r="J274" s="29"/>
      <c r="K274" s="2">
        <f t="shared" si="45"/>
      </c>
      <c r="L274" s="2" t="s">
        <v>19</v>
      </c>
      <c r="M274" s="4">
        <f t="shared" si="46"/>
      </c>
      <c r="N274" s="4">
        <f t="shared" si="47"/>
      </c>
      <c r="O274" s="4" t="s">
        <v>21</v>
      </c>
      <c r="P274" s="388" t="s">
        <v>403</v>
      </c>
      <c r="Q274" s="270"/>
      <c r="R274" s="263"/>
      <c r="S274" s="264"/>
      <c r="T274" s="7"/>
      <c r="U274" s="8"/>
    </row>
    <row r="275" spans="1:21" ht="15">
      <c r="A275" s="2" t="s">
        <v>2</v>
      </c>
      <c r="B275" s="42">
        <v>40</v>
      </c>
      <c r="C275" s="4" t="s">
        <v>12</v>
      </c>
      <c r="D275" s="3"/>
      <c r="E275" s="4" t="s">
        <v>16</v>
      </c>
      <c r="F275" s="263"/>
      <c r="G275" s="2" t="s">
        <v>19</v>
      </c>
      <c r="H275" s="6"/>
      <c r="I275" s="4" t="s">
        <v>21</v>
      </c>
      <c r="J275" s="29"/>
      <c r="K275" s="2">
        <f t="shared" si="45"/>
      </c>
      <c r="L275" s="2" t="s">
        <v>19</v>
      </c>
      <c r="M275" s="4">
        <f t="shared" si="46"/>
      </c>
      <c r="N275" s="4">
        <f t="shared" si="47"/>
      </c>
      <c r="O275" s="4" t="s">
        <v>21</v>
      </c>
      <c r="P275" s="388" t="s">
        <v>403</v>
      </c>
      <c r="Q275" s="270"/>
      <c r="R275" s="263"/>
      <c r="S275" s="264"/>
      <c r="T275" s="7"/>
      <c r="U275" s="8"/>
    </row>
    <row r="276" spans="1:21" ht="15">
      <c r="A276" s="2" t="s">
        <v>2</v>
      </c>
      <c r="B276" s="42">
        <v>40</v>
      </c>
      <c r="C276" s="4" t="s">
        <v>12</v>
      </c>
      <c r="D276" s="3"/>
      <c r="E276" s="4" t="s">
        <v>16</v>
      </c>
      <c r="F276" s="263"/>
      <c r="G276" s="2" t="s">
        <v>19</v>
      </c>
      <c r="H276" s="6"/>
      <c r="I276" s="4" t="s">
        <v>21</v>
      </c>
      <c r="J276" s="29"/>
      <c r="K276" s="2">
        <f>IF(J276="","",VLOOKUP(J276,$B$489:$K$608,2))</f>
      </c>
      <c r="L276" s="2" t="s">
        <v>19</v>
      </c>
      <c r="M276" s="4">
        <f>IF(J276="","",VLOOKUP(J276,$B$489:$K$608,4))</f>
      </c>
      <c r="N276" s="4">
        <f>IF(J276="","",VLOOKUP(J276,$B$489:$K$608,5))</f>
      </c>
      <c r="O276" s="4" t="s">
        <v>21</v>
      </c>
      <c r="P276" s="388" t="s">
        <v>403</v>
      </c>
      <c r="Q276" s="270"/>
      <c r="R276" s="263"/>
      <c r="S276" s="264"/>
      <c r="T276" s="7"/>
      <c r="U276" s="8"/>
    </row>
    <row r="277" spans="1:21" ht="15">
      <c r="A277" s="2" t="s">
        <v>2</v>
      </c>
      <c r="B277" s="42">
        <v>40</v>
      </c>
      <c r="C277" s="4" t="s">
        <v>12</v>
      </c>
      <c r="D277" s="3"/>
      <c r="E277" s="4" t="s">
        <v>16</v>
      </c>
      <c r="F277" s="263"/>
      <c r="G277" s="2" t="s">
        <v>19</v>
      </c>
      <c r="H277" s="6"/>
      <c r="I277" s="4" t="s">
        <v>21</v>
      </c>
      <c r="J277" s="29"/>
      <c r="K277" s="2">
        <f>IF(J277="","",VLOOKUP(J277,$B$489:$K$608,2))</f>
      </c>
      <c r="L277" s="2" t="s">
        <v>19</v>
      </c>
      <c r="M277" s="4">
        <f>IF(J277="","",VLOOKUP(J277,$B$489:$K$608,4))</f>
      </c>
      <c r="N277" s="4">
        <f>IF(J277="","",VLOOKUP(J277,$B$489:$K$608,5))</f>
      </c>
      <c r="O277" s="4" t="s">
        <v>21</v>
      </c>
      <c r="P277" s="388" t="s">
        <v>403</v>
      </c>
      <c r="Q277" s="270"/>
      <c r="R277" s="263"/>
      <c r="S277" s="264"/>
      <c r="T277" s="7"/>
      <c r="U277" s="8"/>
    </row>
    <row r="278" spans="1:21" ht="15">
      <c r="A278" s="2" t="s">
        <v>2</v>
      </c>
      <c r="B278" s="42">
        <v>40</v>
      </c>
      <c r="C278" s="4" t="s">
        <v>12</v>
      </c>
      <c r="D278" s="3"/>
      <c r="E278" s="4" t="s">
        <v>16</v>
      </c>
      <c r="F278" s="263"/>
      <c r="G278" s="2" t="s">
        <v>19</v>
      </c>
      <c r="H278" s="6"/>
      <c r="I278" s="4" t="s">
        <v>21</v>
      </c>
      <c r="J278" s="29"/>
      <c r="K278" s="2">
        <f t="shared" si="45"/>
      </c>
      <c r="L278" s="2" t="s">
        <v>19</v>
      </c>
      <c r="M278" s="4">
        <f t="shared" si="46"/>
      </c>
      <c r="N278" s="4">
        <f t="shared" si="47"/>
      </c>
      <c r="O278" s="4" t="s">
        <v>21</v>
      </c>
      <c r="P278" s="388" t="s">
        <v>403</v>
      </c>
      <c r="Q278" s="270"/>
      <c r="R278" s="263"/>
      <c r="S278" s="264"/>
      <c r="T278" s="7"/>
      <c r="U278" s="8"/>
    </row>
    <row r="279" spans="1:21" ht="15">
      <c r="A279" s="2" t="s">
        <v>2</v>
      </c>
      <c r="B279" s="42">
        <v>40</v>
      </c>
      <c r="C279" s="4" t="s">
        <v>12</v>
      </c>
      <c r="D279" s="3"/>
      <c r="E279" s="4" t="s">
        <v>16</v>
      </c>
      <c r="F279" s="263"/>
      <c r="G279" s="2" t="s">
        <v>19</v>
      </c>
      <c r="H279" s="6"/>
      <c r="I279" s="4" t="s">
        <v>21</v>
      </c>
      <c r="J279" s="29"/>
      <c r="K279" s="2">
        <f t="shared" si="45"/>
      </c>
      <c r="L279" s="2" t="s">
        <v>19</v>
      </c>
      <c r="M279" s="4">
        <f t="shared" si="46"/>
      </c>
      <c r="N279" s="4">
        <f t="shared" si="47"/>
      </c>
      <c r="O279" s="4" t="s">
        <v>21</v>
      </c>
      <c r="P279" s="388" t="s">
        <v>403</v>
      </c>
      <c r="Q279" s="270"/>
      <c r="R279" s="263"/>
      <c r="S279" s="264"/>
      <c r="T279" s="7"/>
      <c r="U279" s="8"/>
    </row>
    <row r="280" spans="1:21" ht="15">
      <c r="A280" s="2" t="s">
        <v>2</v>
      </c>
      <c r="B280" s="42">
        <v>40</v>
      </c>
      <c r="C280" s="4" t="s">
        <v>12</v>
      </c>
      <c r="D280" s="3"/>
      <c r="E280" s="4" t="s">
        <v>16</v>
      </c>
      <c r="F280" s="263"/>
      <c r="G280" s="2" t="s">
        <v>19</v>
      </c>
      <c r="H280" s="6"/>
      <c r="I280" s="4" t="s">
        <v>21</v>
      </c>
      <c r="J280" s="29"/>
      <c r="K280" s="2">
        <f t="shared" si="45"/>
      </c>
      <c r="L280" s="2" t="s">
        <v>19</v>
      </c>
      <c r="M280" s="4">
        <f t="shared" si="46"/>
      </c>
      <c r="N280" s="4">
        <f t="shared" si="47"/>
      </c>
      <c r="O280" s="4" t="s">
        <v>21</v>
      </c>
      <c r="P280" s="388" t="s">
        <v>403</v>
      </c>
      <c r="Q280" s="270"/>
      <c r="R280" s="263"/>
      <c r="S280" s="264"/>
      <c r="T280" s="7"/>
      <c r="U280" s="8"/>
    </row>
    <row r="281" spans="1:21" ht="15">
      <c r="A281" s="2" t="s">
        <v>2</v>
      </c>
      <c r="B281" s="42">
        <v>40</v>
      </c>
      <c r="C281" s="4" t="s">
        <v>12</v>
      </c>
      <c r="D281" s="3"/>
      <c r="E281" s="4" t="s">
        <v>16</v>
      </c>
      <c r="F281" s="263"/>
      <c r="G281" s="2" t="s">
        <v>19</v>
      </c>
      <c r="H281" s="6"/>
      <c r="I281" s="4" t="s">
        <v>21</v>
      </c>
      <c r="J281" s="29"/>
      <c r="K281" s="2">
        <f t="shared" si="45"/>
      </c>
      <c r="L281" s="2" t="s">
        <v>19</v>
      </c>
      <c r="M281" s="4">
        <f t="shared" si="46"/>
      </c>
      <c r="N281" s="4">
        <f t="shared" si="47"/>
      </c>
      <c r="O281" s="4" t="s">
        <v>21</v>
      </c>
      <c r="P281" s="388" t="s">
        <v>403</v>
      </c>
      <c r="Q281" s="270"/>
      <c r="R281" s="263"/>
      <c r="S281" s="264"/>
      <c r="T281" s="7"/>
      <c r="U281" s="8"/>
    </row>
    <row r="282" spans="1:21" ht="15">
      <c r="A282" s="2" t="s">
        <v>2</v>
      </c>
      <c r="B282" s="44">
        <v>42</v>
      </c>
      <c r="C282" s="2" t="s">
        <v>13</v>
      </c>
      <c r="D282" s="3"/>
      <c r="E282" s="4" t="s">
        <v>16</v>
      </c>
      <c r="F282" s="263"/>
      <c r="G282" s="2" t="s">
        <v>19</v>
      </c>
      <c r="H282" s="267"/>
      <c r="I282" s="4" t="s">
        <v>21</v>
      </c>
      <c r="J282" s="29"/>
      <c r="K282" s="2">
        <f t="shared" si="45"/>
      </c>
      <c r="L282" s="2" t="s">
        <v>19</v>
      </c>
      <c r="M282" s="4">
        <f t="shared" si="46"/>
      </c>
      <c r="N282" s="4">
        <f t="shared" si="47"/>
      </c>
      <c r="O282" s="4" t="s">
        <v>21</v>
      </c>
      <c r="P282" s="388" t="s">
        <v>403</v>
      </c>
      <c r="Q282" s="270"/>
      <c r="R282" s="263"/>
      <c r="S282" s="264"/>
      <c r="T282" s="7"/>
      <c r="U282" s="8"/>
    </row>
    <row r="283" spans="1:21" ht="15">
      <c r="A283" s="2" t="s">
        <v>2</v>
      </c>
      <c r="B283" s="2">
        <v>42</v>
      </c>
      <c r="C283" s="2" t="s">
        <v>13</v>
      </c>
      <c r="D283" s="3"/>
      <c r="E283" s="4" t="s">
        <v>16</v>
      </c>
      <c r="F283" s="263"/>
      <c r="G283" s="2" t="s">
        <v>19</v>
      </c>
      <c r="H283" s="267"/>
      <c r="I283" s="4" t="s">
        <v>21</v>
      </c>
      <c r="J283" s="29"/>
      <c r="K283" s="2">
        <f>IF(J283="","",VLOOKUP(J283,$B$489:$K$608,2))</f>
      </c>
      <c r="L283" s="2" t="s">
        <v>19</v>
      </c>
      <c r="M283" s="4">
        <f>IF(J283="","",VLOOKUP(J283,$B$489:$K$608,4))</f>
      </c>
      <c r="N283" s="4">
        <f>IF(J283="","",VLOOKUP(J283,$B$489:$K$608,5))</f>
      </c>
      <c r="O283" s="4" t="s">
        <v>21</v>
      </c>
      <c r="P283" s="388" t="s">
        <v>403</v>
      </c>
      <c r="Q283" s="270"/>
      <c r="R283" s="263"/>
      <c r="S283" s="264"/>
      <c r="T283" s="7"/>
      <c r="U283" s="8"/>
    </row>
    <row r="284" spans="1:21" ht="15">
      <c r="A284" s="2" t="s">
        <v>2</v>
      </c>
      <c r="B284" s="2">
        <v>42</v>
      </c>
      <c r="C284" s="2" t="s">
        <v>13</v>
      </c>
      <c r="D284" s="3"/>
      <c r="E284" s="4" t="s">
        <v>16</v>
      </c>
      <c r="F284" s="263"/>
      <c r="G284" s="2" t="s">
        <v>19</v>
      </c>
      <c r="H284" s="267"/>
      <c r="I284" s="4" t="s">
        <v>21</v>
      </c>
      <c r="J284" s="29"/>
      <c r="K284" s="2">
        <f>IF(J284="","",VLOOKUP(J284,$B$489:$K$608,2))</f>
      </c>
      <c r="L284" s="2" t="s">
        <v>19</v>
      </c>
      <c r="M284" s="4">
        <f>IF(J284="","",VLOOKUP(J284,$B$489:$K$608,4))</f>
      </c>
      <c r="N284" s="4">
        <f>IF(J284="","",VLOOKUP(J284,$B$489:$K$608,5))</f>
      </c>
      <c r="O284" s="4" t="s">
        <v>21</v>
      </c>
      <c r="P284" s="388" t="s">
        <v>403</v>
      </c>
      <c r="Q284" s="270"/>
      <c r="R284" s="263"/>
      <c r="S284" s="264"/>
      <c r="T284" s="7"/>
      <c r="U284" s="8"/>
    </row>
    <row r="285" spans="1:21" ht="15">
      <c r="A285" s="2" t="s">
        <v>2</v>
      </c>
      <c r="B285" s="2">
        <v>42</v>
      </c>
      <c r="C285" s="2" t="s">
        <v>13</v>
      </c>
      <c r="D285" s="3"/>
      <c r="E285" s="4" t="s">
        <v>16</v>
      </c>
      <c r="F285" s="263"/>
      <c r="G285" s="2" t="s">
        <v>19</v>
      </c>
      <c r="H285" s="267"/>
      <c r="I285" s="4" t="s">
        <v>21</v>
      </c>
      <c r="J285" s="29"/>
      <c r="K285" s="2">
        <f t="shared" si="45"/>
      </c>
      <c r="L285" s="2" t="s">
        <v>19</v>
      </c>
      <c r="M285" s="4">
        <f t="shared" si="46"/>
      </c>
      <c r="N285" s="4">
        <f t="shared" si="47"/>
      </c>
      <c r="O285" s="4" t="s">
        <v>21</v>
      </c>
      <c r="P285" s="388" t="s">
        <v>403</v>
      </c>
      <c r="Q285" s="270"/>
      <c r="R285" s="263"/>
      <c r="S285" s="264"/>
      <c r="T285" s="7"/>
      <c r="U285" s="8"/>
    </row>
    <row r="286" spans="1:21" ht="15">
      <c r="A286" s="2" t="s">
        <v>2</v>
      </c>
      <c r="B286" s="2">
        <v>42</v>
      </c>
      <c r="C286" s="2" t="s">
        <v>13</v>
      </c>
      <c r="D286" s="3"/>
      <c r="E286" s="4" t="s">
        <v>16</v>
      </c>
      <c r="F286" s="263"/>
      <c r="G286" s="2" t="s">
        <v>19</v>
      </c>
      <c r="H286" s="267"/>
      <c r="I286" s="4" t="s">
        <v>21</v>
      </c>
      <c r="J286" s="29"/>
      <c r="K286" s="2">
        <f t="shared" si="45"/>
      </c>
      <c r="L286" s="2" t="s">
        <v>19</v>
      </c>
      <c r="M286" s="4">
        <f t="shared" si="46"/>
      </c>
      <c r="N286" s="4">
        <f t="shared" si="47"/>
      </c>
      <c r="O286" s="4" t="s">
        <v>21</v>
      </c>
      <c r="P286" s="388" t="s">
        <v>403</v>
      </c>
      <c r="Q286" s="270"/>
      <c r="R286" s="263"/>
      <c r="S286" s="264"/>
      <c r="T286" s="7"/>
      <c r="U286" s="8"/>
    </row>
    <row r="287" spans="1:21" ht="15">
      <c r="A287" s="2" t="s">
        <v>2</v>
      </c>
      <c r="B287" s="2">
        <v>42</v>
      </c>
      <c r="C287" s="2" t="s">
        <v>13</v>
      </c>
      <c r="D287" s="3"/>
      <c r="E287" s="4" t="s">
        <v>16</v>
      </c>
      <c r="F287" s="263"/>
      <c r="G287" s="2" t="s">
        <v>19</v>
      </c>
      <c r="H287" s="267"/>
      <c r="I287" s="4" t="s">
        <v>21</v>
      </c>
      <c r="J287" s="29"/>
      <c r="K287" s="2">
        <f t="shared" si="45"/>
      </c>
      <c r="L287" s="2" t="s">
        <v>19</v>
      </c>
      <c r="M287" s="4">
        <f t="shared" si="46"/>
      </c>
      <c r="N287" s="4">
        <f t="shared" si="47"/>
      </c>
      <c r="O287" s="4" t="s">
        <v>21</v>
      </c>
      <c r="P287" s="388" t="s">
        <v>403</v>
      </c>
      <c r="Q287" s="270"/>
      <c r="R287" s="263"/>
      <c r="S287" s="264"/>
      <c r="T287" s="7"/>
      <c r="U287" s="8"/>
    </row>
    <row r="288" spans="1:21" ht="15">
      <c r="A288" s="2" t="s">
        <v>2</v>
      </c>
      <c r="B288" s="2">
        <v>42</v>
      </c>
      <c r="C288" s="2" t="s">
        <v>13</v>
      </c>
      <c r="D288" s="3"/>
      <c r="E288" s="4" t="s">
        <v>16</v>
      </c>
      <c r="F288" s="263"/>
      <c r="G288" s="2" t="s">
        <v>19</v>
      </c>
      <c r="H288" s="267"/>
      <c r="I288" s="4" t="s">
        <v>21</v>
      </c>
      <c r="J288" s="29"/>
      <c r="K288" s="2">
        <f t="shared" si="45"/>
      </c>
      <c r="L288" s="2" t="s">
        <v>19</v>
      </c>
      <c r="M288" s="4">
        <f t="shared" si="46"/>
      </c>
      <c r="N288" s="4">
        <f t="shared" si="47"/>
      </c>
      <c r="O288" s="4" t="s">
        <v>21</v>
      </c>
      <c r="P288" s="388" t="s">
        <v>403</v>
      </c>
      <c r="Q288" s="270"/>
      <c r="R288" s="263"/>
      <c r="S288" s="264"/>
      <c r="T288" s="7"/>
      <c r="U288" s="8"/>
    </row>
    <row r="289" spans="1:21" ht="15">
      <c r="A289" s="2" t="s">
        <v>2</v>
      </c>
      <c r="B289" s="2">
        <v>42</v>
      </c>
      <c r="C289" s="2" t="s">
        <v>13</v>
      </c>
      <c r="D289" s="3"/>
      <c r="E289" s="4" t="s">
        <v>16</v>
      </c>
      <c r="F289" s="263"/>
      <c r="G289" s="2" t="s">
        <v>19</v>
      </c>
      <c r="H289" s="267"/>
      <c r="I289" s="4" t="s">
        <v>21</v>
      </c>
      <c r="J289" s="29"/>
      <c r="K289" s="2">
        <f t="shared" si="45"/>
      </c>
      <c r="L289" s="2" t="s">
        <v>19</v>
      </c>
      <c r="M289" s="4">
        <f t="shared" si="46"/>
      </c>
      <c r="N289" s="4">
        <f t="shared" si="47"/>
      </c>
      <c r="O289" s="4" t="s">
        <v>21</v>
      </c>
      <c r="P289" s="388" t="s">
        <v>403</v>
      </c>
      <c r="Q289" s="270"/>
      <c r="R289" s="263"/>
      <c r="S289" s="264"/>
      <c r="T289" s="7"/>
      <c r="U289" s="8"/>
    </row>
    <row r="290" spans="1:21" ht="15">
      <c r="A290" s="2" t="s">
        <v>2</v>
      </c>
      <c r="B290" s="2">
        <v>50</v>
      </c>
      <c r="C290" s="2" t="s">
        <v>47</v>
      </c>
      <c r="D290" s="3"/>
      <c r="E290" s="4" t="s">
        <v>16</v>
      </c>
      <c r="F290" s="263"/>
      <c r="G290" s="2" t="s">
        <v>19</v>
      </c>
      <c r="H290" s="6"/>
      <c r="I290" s="4" t="s">
        <v>21</v>
      </c>
      <c r="J290" s="29"/>
      <c r="K290" s="2">
        <f t="shared" si="45"/>
      </c>
      <c r="L290" s="2" t="s">
        <v>19</v>
      </c>
      <c r="M290" s="4">
        <f t="shared" si="46"/>
      </c>
      <c r="N290" s="4">
        <f t="shared" si="47"/>
      </c>
      <c r="O290" s="4" t="s">
        <v>21</v>
      </c>
      <c r="P290" s="388" t="s">
        <v>403</v>
      </c>
      <c r="Q290" s="270"/>
      <c r="R290" s="263"/>
      <c r="S290" s="264"/>
      <c r="T290" s="7"/>
      <c r="U290" s="8"/>
    </row>
    <row r="291" spans="1:21" ht="15">
      <c r="A291" s="2" t="s">
        <v>2</v>
      </c>
      <c r="B291" s="2">
        <v>50</v>
      </c>
      <c r="C291" s="2" t="s">
        <v>47</v>
      </c>
      <c r="D291" s="3"/>
      <c r="E291" s="4" t="s">
        <v>16</v>
      </c>
      <c r="F291" s="263"/>
      <c r="G291" s="2" t="s">
        <v>19</v>
      </c>
      <c r="H291" s="6"/>
      <c r="I291" s="4" t="s">
        <v>21</v>
      </c>
      <c r="J291" s="29"/>
      <c r="K291" s="2">
        <f>IF(J291="","",VLOOKUP(J291,$B$489:$K$608,2))</f>
      </c>
      <c r="L291" s="2" t="s">
        <v>19</v>
      </c>
      <c r="M291" s="4">
        <f>IF(J291="","",VLOOKUP(J291,$B$489:$K$608,4))</f>
      </c>
      <c r="N291" s="4">
        <f>IF(J291="","",VLOOKUP(J291,$B$489:$K$608,5))</f>
      </c>
      <c r="O291" s="4" t="s">
        <v>21</v>
      </c>
      <c r="P291" s="388" t="s">
        <v>403</v>
      </c>
      <c r="Q291" s="270"/>
      <c r="R291" s="263"/>
      <c r="S291" s="264"/>
      <c r="T291" s="7"/>
      <c r="U291" s="8"/>
    </row>
    <row r="292" spans="1:21" ht="15">
      <c r="A292" s="2" t="s">
        <v>2</v>
      </c>
      <c r="B292" s="2">
        <v>50</v>
      </c>
      <c r="C292" s="2" t="s">
        <v>47</v>
      </c>
      <c r="D292" s="3"/>
      <c r="E292" s="4" t="s">
        <v>16</v>
      </c>
      <c r="F292" s="263"/>
      <c r="G292" s="2" t="s">
        <v>19</v>
      </c>
      <c r="H292" s="6"/>
      <c r="I292" s="4" t="s">
        <v>21</v>
      </c>
      <c r="J292" s="29"/>
      <c r="K292" s="2">
        <f>IF(J292="","",VLOOKUP(J292,$B$489:$K$608,2))</f>
      </c>
      <c r="L292" s="2" t="s">
        <v>19</v>
      </c>
      <c r="M292" s="4">
        <f>IF(J292="","",VLOOKUP(J292,$B$489:$K$608,4))</f>
      </c>
      <c r="N292" s="4">
        <f>IF(J292="","",VLOOKUP(J292,$B$489:$K$608,5))</f>
      </c>
      <c r="O292" s="4" t="s">
        <v>21</v>
      </c>
      <c r="P292" s="388" t="s">
        <v>403</v>
      </c>
      <c r="Q292" s="270"/>
      <c r="R292" s="263"/>
      <c r="S292" s="264"/>
      <c r="T292" s="7"/>
      <c r="U292" s="8"/>
    </row>
    <row r="293" spans="1:21" ht="15">
      <c r="A293" s="2" t="s">
        <v>2</v>
      </c>
      <c r="B293" s="2">
        <v>50</v>
      </c>
      <c r="C293" s="2" t="s">
        <v>47</v>
      </c>
      <c r="D293" s="3"/>
      <c r="E293" s="4" t="s">
        <v>16</v>
      </c>
      <c r="F293" s="263"/>
      <c r="G293" s="2" t="s">
        <v>19</v>
      </c>
      <c r="H293" s="6"/>
      <c r="I293" s="4" t="s">
        <v>21</v>
      </c>
      <c r="J293" s="29"/>
      <c r="K293" s="2">
        <f t="shared" si="45"/>
      </c>
      <c r="L293" s="2" t="s">
        <v>19</v>
      </c>
      <c r="M293" s="4">
        <f t="shared" si="46"/>
      </c>
      <c r="N293" s="4">
        <f t="shared" si="47"/>
      </c>
      <c r="O293" s="4" t="s">
        <v>21</v>
      </c>
      <c r="P293" s="388" t="s">
        <v>403</v>
      </c>
      <c r="Q293" s="270"/>
      <c r="R293" s="263"/>
      <c r="S293" s="264"/>
      <c r="T293" s="7"/>
      <c r="U293" s="8"/>
    </row>
    <row r="294" spans="1:21" ht="15">
      <c r="A294" s="2" t="s">
        <v>2</v>
      </c>
      <c r="B294" s="2">
        <v>50</v>
      </c>
      <c r="C294" s="2" t="s">
        <v>47</v>
      </c>
      <c r="D294" s="3"/>
      <c r="E294" s="4" t="s">
        <v>16</v>
      </c>
      <c r="F294" s="263"/>
      <c r="G294" s="2" t="s">
        <v>19</v>
      </c>
      <c r="H294" s="6"/>
      <c r="I294" s="4" t="s">
        <v>21</v>
      </c>
      <c r="J294" s="29"/>
      <c r="K294" s="2">
        <f t="shared" si="45"/>
      </c>
      <c r="L294" s="2" t="s">
        <v>19</v>
      </c>
      <c r="M294" s="4">
        <f t="shared" si="46"/>
      </c>
      <c r="N294" s="4">
        <f t="shared" si="47"/>
      </c>
      <c r="O294" s="4" t="s">
        <v>21</v>
      </c>
      <c r="P294" s="388" t="s">
        <v>403</v>
      </c>
      <c r="Q294" s="270"/>
      <c r="R294" s="263"/>
      <c r="S294" s="264"/>
      <c r="T294" s="7"/>
      <c r="U294" s="8"/>
    </row>
    <row r="295" spans="1:21" ht="15">
      <c r="A295" s="2" t="s">
        <v>2</v>
      </c>
      <c r="B295" s="2">
        <v>50</v>
      </c>
      <c r="C295" s="2" t="s">
        <v>47</v>
      </c>
      <c r="D295" s="3"/>
      <c r="E295" s="4" t="s">
        <v>16</v>
      </c>
      <c r="F295" s="263"/>
      <c r="G295" s="2" t="s">
        <v>19</v>
      </c>
      <c r="H295" s="6"/>
      <c r="I295" s="4" t="s">
        <v>21</v>
      </c>
      <c r="J295" s="29"/>
      <c r="K295" s="2">
        <f t="shared" si="45"/>
      </c>
      <c r="L295" s="2" t="s">
        <v>19</v>
      </c>
      <c r="M295" s="4">
        <f t="shared" si="46"/>
      </c>
      <c r="N295" s="4">
        <f t="shared" si="47"/>
      </c>
      <c r="O295" s="4" t="s">
        <v>21</v>
      </c>
      <c r="P295" s="388" t="s">
        <v>403</v>
      </c>
      <c r="Q295" s="270"/>
      <c r="R295" s="263"/>
      <c r="S295" s="264"/>
      <c r="T295" s="7"/>
      <c r="U295" s="8"/>
    </row>
    <row r="296" spans="1:21" ht="15">
      <c r="A296" s="2" t="s">
        <v>2</v>
      </c>
      <c r="B296" s="2">
        <v>50</v>
      </c>
      <c r="C296" s="2" t="s">
        <v>47</v>
      </c>
      <c r="D296" s="3"/>
      <c r="E296" s="4" t="s">
        <v>16</v>
      </c>
      <c r="F296" s="263"/>
      <c r="G296" s="2" t="s">
        <v>19</v>
      </c>
      <c r="H296" s="6"/>
      <c r="I296" s="4" t="s">
        <v>21</v>
      </c>
      <c r="J296" s="29"/>
      <c r="K296" s="2">
        <f t="shared" si="45"/>
      </c>
      <c r="L296" s="2" t="s">
        <v>19</v>
      </c>
      <c r="M296" s="4">
        <f t="shared" si="46"/>
      </c>
      <c r="N296" s="4">
        <f t="shared" si="47"/>
      </c>
      <c r="O296" s="4" t="s">
        <v>21</v>
      </c>
      <c r="P296" s="388" t="s">
        <v>403</v>
      </c>
      <c r="Q296" s="270"/>
      <c r="R296" s="263"/>
      <c r="S296" s="264"/>
      <c r="T296" s="7"/>
      <c r="U296" s="8"/>
    </row>
    <row r="297" spans="1:21" ht="15">
      <c r="A297" s="2" t="s">
        <v>2</v>
      </c>
      <c r="B297" s="2">
        <v>50</v>
      </c>
      <c r="C297" s="2" t="s">
        <v>47</v>
      </c>
      <c r="D297" s="3"/>
      <c r="E297" s="4" t="s">
        <v>16</v>
      </c>
      <c r="F297" s="263"/>
      <c r="G297" s="2" t="s">
        <v>19</v>
      </c>
      <c r="H297" s="6"/>
      <c r="I297" s="4" t="s">
        <v>21</v>
      </c>
      <c r="J297" s="29"/>
      <c r="K297" s="2">
        <f t="shared" si="45"/>
      </c>
      <c r="L297" s="2" t="s">
        <v>19</v>
      </c>
      <c r="M297" s="4">
        <f t="shared" si="46"/>
      </c>
      <c r="N297" s="4">
        <f t="shared" si="47"/>
      </c>
      <c r="O297" s="4" t="s">
        <v>21</v>
      </c>
      <c r="P297" s="388" t="s">
        <v>403</v>
      </c>
      <c r="Q297" s="270"/>
      <c r="R297" s="263"/>
      <c r="S297" s="264"/>
      <c r="T297" s="7"/>
      <c r="U297" s="8"/>
    </row>
    <row r="298" spans="1:21" ht="15">
      <c r="A298" s="2" t="s">
        <v>2</v>
      </c>
      <c r="B298" s="2">
        <v>1</v>
      </c>
      <c r="C298" s="2" t="s">
        <v>39</v>
      </c>
      <c r="D298" s="3"/>
      <c r="E298" s="4" t="s">
        <v>16</v>
      </c>
      <c r="F298" s="263"/>
      <c r="G298" s="2" t="s">
        <v>19</v>
      </c>
      <c r="H298" s="267"/>
      <c r="I298" s="4" t="s">
        <v>21</v>
      </c>
      <c r="J298" s="29"/>
      <c r="K298" s="2">
        <f t="shared" si="45"/>
      </c>
      <c r="L298" s="2" t="s">
        <v>19</v>
      </c>
      <c r="M298" s="4">
        <f t="shared" si="46"/>
      </c>
      <c r="N298" s="4">
        <f t="shared" si="47"/>
      </c>
      <c r="O298" s="4" t="s">
        <v>21</v>
      </c>
      <c r="P298" s="388" t="s">
        <v>403</v>
      </c>
      <c r="Q298" s="270"/>
      <c r="R298" s="263"/>
      <c r="S298" s="264"/>
      <c r="T298" s="7"/>
      <c r="U298" s="8"/>
    </row>
    <row r="299" spans="1:21" ht="15">
      <c r="A299" s="2" t="s">
        <v>2</v>
      </c>
      <c r="B299" s="2">
        <v>1</v>
      </c>
      <c r="C299" s="2" t="s">
        <v>39</v>
      </c>
      <c r="D299" s="3"/>
      <c r="E299" s="4" t="s">
        <v>16</v>
      </c>
      <c r="F299" s="263"/>
      <c r="G299" s="2" t="s">
        <v>19</v>
      </c>
      <c r="H299" s="267"/>
      <c r="I299" s="4" t="s">
        <v>21</v>
      </c>
      <c r="J299" s="29"/>
      <c r="K299" s="2">
        <f>IF(J299="","",VLOOKUP(J299,$B$489:$K$608,2))</f>
      </c>
      <c r="L299" s="2" t="s">
        <v>19</v>
      </c>
      <c r="M299" s="4">
        <f>IF(J299="","",VLOOKUP(J299,$B$489:$K$608,4))</f>
      </c>
      <c r="N299" s="4">
        <f>IF(J299="","",VLOOKUP(J299,$B$489:$K$608,5))</f>
      </c>
      <c r="O299" s="4" t="s">
        <v>21</v>
      </c>
      <c r="P299" s="388" t="s">
        <v>403</v>
      </c>
      <c r="Q299" s="270"/>
      <c r="R299" s="263"/>
      <c r="S299" s="264"/>
      <c r="T299" s="7"/>
      <c r="U299" s="8"/>
    </row>
    <row r="300" spans="1:21" ht="15">
      <c r="A300" s="2" t="s">
        <v>2</v>
      </c>
      <c r="B300" s="2">
        <v>1</v>
      </c>
      <c r="C300" s="2" t="s">
        <v>39</v>
      </c>
      <c r="D300" s="3"/>
      <c r="E300" s="4" t="s">
        <v>16</v>
      </c>
      <c r="F300" s="263"/>
      <c r="G300" s="2" t="s">
        <v>19</v>
      </c>
      <c r="H300" s="267"/>
      <c r="I300" s="4" t="s">
        <v>21</v>
      </c>
      <c r="J300" s="29"/>
      <c r="K300" s="2">
        <f>IF(J300="","",VLOOKUP(J300,$B$489:$K$608,2))</f>
      </c>
      <c r="L300" s="2" t="s">
        <v>19</v>
      </c>
      <c r="M300" s="4">
        <f>IF(J300="","",VLOOKUP(J300,$B$489:$K$608,4))</f>
      </c>
      <c r="N300" s="4">
        <f>IF(J300="","",VLOOKUP(J300,$B$489:$K$608,5))</f>
      </c>
      <c r="O300" s="4" t="s">
        <v>21</v>
      </c>
      <c r="P300" s="388" t="s">
        <v>403</v>
      </c>
      <c r="Q300" s="270"/>
      <c r="R300" s="263"/>
      <c r="S300" s="264"/>
      <c r="T300" s="7"/>
      <c r="U300" s="8"/>
    </row>
    <row r="301" spans="1:21" ht="15">
      <c r="A301" s="2" t="s">
        <v>2</v>
      </c>
      <c r="B301" s="2">
        <v>1</v>
      </c>
      <c r="C301" s="2" t="s">
        <v>39</v>
      </c>
      <c r="D301" s="3"/>
      <c r="E301" s="4" t="s">
        <v>16</v>
      </c>
      <c r="F301" s="263"/>
      <c r="G301" s="2" t="s">
        <v>19</v>
      </c>
      <c r="H301" s="267"/>
      <c r="I301" s="4" t="s">
        <v>21</v>
      </c>
      <c r="J301" s="29"/>
      <c r="K301" s="2">
        <f t="shared" si="45"/>
      </c>
      <c r="L301" s="2" t="s">
        <v>19</v>
      </c>
      <c r="M301" s="4">
        <f t="shared" si="46"/>
      </c>
      <c r="N301" s="4">
        <f t="shared" si="47"/>
      </c>
      <c r="O301" s="4" t="s">
        <v>21</v>
      </c>
      <c r="P301" s="388" t="s">
        <v>403</v>
      </c>
      <c r="Q301" s="270"/>
      <c r="R301" s="263"/>
      <c r="S301" s="264"/>
      <c r="T301" s="7"/>
      <c r="U301" s="8"/>
    </row>
    <row r="302" spans="1:21" ht="15">
      <c r="A302" s="2" t="s">
        <v>2</v>
      </c>
      <c r="B302" s="2">
        <v>1</v>
      </c>
      <c r="C302" s="2" t="s">
        <v>39</v>
      </c>
      <c r="D302" s="3"/>
      <c r="E302" s="4" t="s">
        <v>16</v>
      </c>
      <c r="F302" s="263"/>
      <c r="G302" s="2" t="s">
        <v>19</v>
      </c>
      <c r="H302" s="267"/>
      <c r="I302" s="4" t="s">
        <v>21</v>
      </c>
      <c r="J302" s="29"/>
      <c r="K302" s="2">
        <f t="shared" si="45"/>
      </c>
      <c r="L302" s="2" t="s">
        <v>19</v>
      </c>
      <c r="M302" s="4">
        <f t="shared" si="46"/>
      </c>
      <c r="N302" s="4">
        <f t="shared" si="47"/>
      </c>
      <c r="O302" s="4" t="s">
        <v>21</v>
      </c>
      <c r="P302" s="388" t="s">
        <v>403</v>
      </c>
      <c r="Q302" s="270"/>
      <c r="R302" s="263"/>
      <c r="S302" s="264"/>
      <c r="T302" s="7"/>
      <c r="U302" s="8"/>
    </row>
    <row r="303" spans="1:21" ht="15">
      <c r="A303" s="2" t="s">
        <v>2</v>
      </c>
      <c r="B303" s="2">
        <v>1</v>
      </c>
      <c r="C303" s="2" t="s">
        <v>39</v>
      </c>
      <c r="D303" s="3"/>
      <c r="E303" s="4" t="s">
        <v>16</v>
      </c>
      <c r="F303" s="263"/>
      <c r="G303" s="2" t="s">
        <v>19</v>
      </c>
      <c r="H303" s="267"/>
      <c r="I303" s="4" t="s">
        <v>21</v>
      </c>
      <c r="J303" s="29"/>
      <c r="K303" s="2">
        <f t="shared" si="45"/>
      </c>
      <c r="L303" s="2" t="s">
        <v>19</v>
      </c>
      <c r="M303" s="4">
        <f t="shared" si="46"/>
      </c>
      <c r="N303" s="4">
        <f t="shared" si="47"/>
      </c>
      <c r="O303" s="4" t="s">
        <v>21</v>
      </c>
      <c r="P303" s="388" t="s">
        <v>403</v>
      </c>
      <c r="Q303" s="270"/>
      <c r="R303" s="263"/>
      <c r="S303" s="264"/>
      <c r="T303" s="7"/>
      <c r="U303" s="8"/>
    </row>
    <row r="304" spans="1:21" ht="15">
      <c r="A304" s="2" t="s">
        <v>2</v>
      </c>
      <c r="B304" s="2">
        <v>1</v>
      </c>
      <c r="C304" s="2" t="s">
        <v>39</v>
      </c>
      <c r="D304" s="3"/>
      <c r="E304" s="4" t="s">
        <v>16</v>
      </c>
      <c r="F304" s="263"/>
      <c r="G304" s="2" t="s">
        <v>19</v>
      </c>
      <c r="H304" s="267"/>
      <c r="I304" s="4" t="s">
        <v>21</v>
      </c>
      <c r="J304" s="29"/>
      <c r="K304" s="2">
        <f t="shared" si="45"/>
      </c>
      <c r="L304" s="2" t="s">
        <v>19</v>
      </c>
      <c r="M304" s="4">
        <f t="shared" si="46"/>
      </c>
      <c r="N304" s="4">
        <f t="shared" si="47"/>
      </c>
      <c r="O304" s="4" t="s">
        <v>21</v>
      </c>
      <c r="P304" s="388" t="s">
        <v>403</v>
      </c>
      <c r="Q304" s="270"/>
      <c r="R304" s="263"/>
      <c r="S304" s="264"/>
      <c r="T304" s="7"/>
      <c r="U304" s="8"/>
    </row>
    <row r="305" spans="1:21" ht="15">
      <c r="A305" s="2" t="s">
        <v>2</v>
      </c>
      <c r="B305" s="2">
        <v>1</v>
      </c>
      <c r="C305" s="2" t="s">
        <v>39</v>
      </c>
      <c r="D305" s="3"/>
      <c r="E305" s="4" t="s">
        <v>16</v>
      </c>
      <c r="F305" s="263"/>
      <c r="G305" s="2" t="s">
        <v>19</v>
      </c>
      <c r="H305" s="267"/>
      <c r="I305" s="4" t="s">
        <v>21</v>
      </c>
      <c r="J305" s="29"/>
      <c r="K305" s="2">
        <f t="shared" si="45"/>
      </c>
      <c r="L305" s="2" t="s">
        <v>19</v>
      </c>
      <c r="M305" s="4">
        <f t="shared" si="46"/>
      </c>
      <c r="N305" s="4">
        <f t="shared" si="47"/>
      </c>
      <c r="O305" s="4" t="s">
        <v>21</v>
      </c>
      <c r="P305" s="388" t="s">
        <v>403</v>
      </c>
      <c r="Q305" s="270"/>
      <c r="R305" s="263"/>
      <c r="S305" s="264"/>
      <c r="T305" s="7"/>
      <c r="U305" s="8"/>
    </row>
    <row r="306" spans="1:21" ht="15">
      <c r="A306" s="2" t="s">
        <v>2</v>
      </c>
      <c r="B306" s="2">
        <v>42</v>
      </c>
      <c r="C306" s="2" t="s">
        <v>40</v>
      </c>
      <c r="D306" s="3"/>
      <c r="E306" s="4" t="s">
        <v>16</v>
      </c>
      <c r="F306" s="263"/>
      <c r="G306" s="2" t="s">
        <v>19</v>
      </c>
      <c r="H306" s="267"/>
      <c r="I306" s="4" t="s">
        <v>21</v>
      </c>
      <c r="J306" s="29"/>
      <c r="K306" s="2">
        <f t="shared" si="45"/>
      </c>
      <c r="L306" s="2" t="s">
        <v>19</v>
      </c>
      <c r="M306" s="4">
        <f t="shared" si="46"/>
      </c>
      <c r="N306" s="4">
        <f t="shared" si="47"/>
      </c>
      <c r="O306" s="4" t="s">
        <v>21</v>
      </c>
      <c r="P306" s="388" t="s">
        <v>403</v>
      </c>
      <c r="Q306" s="270"/>
      <c r="R306" s="263"/>
      <c r="S306" s="264"/>
      <c r="T306" s="7"/>
      <c r="U306" s="8"/>
    </row>
    <row r="307" spans="1:21" ht="15">
      <c r="A307" s="2" t="s">
        <v>2</v>
      </c>
      <c r="B307" s="2">
        <v>42</v>
      </c>
      <c r="C307" s="2" t="s">
        <v>40</v>
      </c>
      <c r="D307" s="3"/>
      <c r="E307" s="4" t="s">
        <v>16</v>
      </c>
      <c r="F307" s="263"/>
      <c r="G307" s="2" t="s">
        <v>19</v>
      </c>
      <c r="H307" s="267"/>
      <c r="I307" s="4" t="s">
        <v>21</v>
      </c>
      <c r="J307" s="29"/>
      <c r="K307" s="2">
        <f>IF(J307="","",VLOOKUP(J307,$B$489:$K$608,2))</f>
      </c>
      <c r="L307" s="2" t="s">
        <v>19</v>
      </c>
      <c r="M307" s="4">
        <f>IF(J307="","",VLOOKUP(J307,$B$489:$K$608,4))</f>
      </c>
      <c r="N307" s="4">
        <f>IF(J307="","",VLOOKUP(J307,$B$489:$K$608,5))</f>
      </c>
      <c r="O307" s="4" t="s">
        <v>21</v>
      </c>
      <c r="P307" s="388" t="s">
        <v>403</v>
      </c>
      <c r="Q307" s="270"/>
      <c r="R307" s="263"/>
      <c r="S307" s="264"/>
      <c r="T307" s="7"/>
      <c r="U307" s="8"/>
    </row>
    <row r="308" spans="1:21" ht="15">
      <c r="A308" s="2" t="s">
        <v>2</v>
      </c>
      <c r="B308" s="2">
        <v>42</v>
      </c>
      <c r="C308" s="2" t="s">
        <v>40</v>
      </c>
      <c r="D308" s="3"/>
      <c r="E308" s="4" t="s">
        <v>16</v>
      </c>
      <c r="F308" s="263"/>
      <c r="G308" s="2" t="s">
        <v>19</v>
      </c>
      <c r="H308" s="267"/>
      <c r="I308" s="4" t="s">
        <v>21</v>
      </c>
      <c r="J308" s="29"/>
      <c r="K308" s="2">
        <f>IF(J308="","",VLOOKUP(J308,$B$489:$K$608,2))</f>
      </c>
      <c r="L308" s="2" t="s">
        <v>19</v>
      </c>
      <c r="M308" s="4">
        <f>IF(J308="","",VLOOKUP(J308,$B$489:$K$608,4))</f>
      </c>
      <c r="N308" s="4">
        <f>IF(J308="","",VLOOKUP(J308,$B$489:$K$608,5))</f>
      </c>
      <c r="O308" s="4" t="s">
        <v>21</v>
      </c>
      <c r="P308" s="388" t="s">
        <v>403</v>
      </c>
      <c r="Q308" s="270"/>
      <c r="R308" s="263"/>
      <c r="S308" s="264"/>
      <c r="T308" s="7"/>
      <c r="U308" s="8"/>
    </row>
    <row r="309" spans="1:21" ht="15">
      <c r="A309" s="2" t="s">
        <v>2</v>
      </c>
      <c r="B309" s="2">
        <v>42</v>
      </c>
      <c r="C309" s="2" t="s">
        <v>40</v>
      </c>
      <c r="D309" s="3"/>
      <c r="E309" s="4" t="s">
        <v>16</v>
      </c>
      <c r="F309" s="263"/>
      <c r="G309" s="2" t="s">
        <v>19</v>
      </c>
      <c r="H309" s="267"/>
      <c r="I309" s="4" t="s">
        <v>21</v>
      </c>
      <c r="J309" s="29"/>
      <c r="K309" s="2">
        <f t="shared" si="45"/>
      </c>
      <c r="L309" s="2" t="s">
        <v>19</v>
      </c>
      <c r="M309" s="4">
        <f t="shared" si="46"/>
      </c>
      <c r="N309" s="4">
        <f t="shared" si="47"/>
      </c>
      <c r="O309" s="4" t="s">
        <v>21</v>
      </c>
      <c r="P309" s="388" t="s">
        <v>403</v>
      </c>
      <c r="Q309" s="270"/>
      <c r="R309" s="263"/>
      <c r="S309" s="264"/>
      <c r="T309" s="7"/>
      <c r="U309" s="8"/>
    </row>
    <row r="310" spans="1:21" ht="15">
      <c r="A310" s="2" t="s">
        <v>2</v>
      </c>
      <c r="B310" s="2">
        <v>42</v>
      </c>
      <c r="C310" s="2" t="s">
        <v>40</v>
      </c>
      <c r="D310" s="3"/>
      <c r="E310" s="4" t="s">
        <v>16</v>
      </c>
      <c r="F310" s="263"/>
      <c r="G310" s="2" t="s">
        <v>19</v>
      </c>
      <c r="H310" s="267"/>
      <c r="I310" s="4" t="s">
        <v>21</v>
      </c>
      <c r="J310" s="29"/>
      <c r="K310" s="2">
        <f t="shared" si="45"/>
      </c>
      <c r="L310" s="2" t="s">
        <v>19</v>
      </c>
      <c r="M310" s="4">
        <f t="shared" si="46"/>
      </c>
      <c r="N310" s="4">
        <f t="shared" si="47"/>
      </c>
      <c r="O310" s="4" t="s">
        <v>21</v>
      </c>
      <c r="P310" s="388" t="s">
        <v>403</v>
      </c>
      <c r="Q310" s="270"/>
      <c r="R310" s="263"/>
      <c r="S310" s="264"/>
      <c r="T310" s="7"/>
      <c r="U310" s="8"/>
    </row>
    <row r="311" spans="1:21" ht="15">
      <c r="A311" s="2" t="s">
        <v>2</v>
      </c>
      <c r="B311" s="2">
        <v>42</v>
      </c>
      <c r="C311" s="2" t="s">
        <v>40</v>
      </c>
      <c r="D311" s="3"/>
      <c r="E311" s="4" t="s">
        <v>16</v>
      </c>
      <c r="F311" s="263"/>
      <c r="G311" s="2" t="s">
        <v>19</v>
      </c>
      <c r="H311" s="267"/>
      <c r="I311" s="4" t="s">
        <v>21</v>
      </c>
      <c r="J311" s="29"/>
      <c r="K311" s="2">
        <f t="shared" si="45"/>
      </c>
      <c r="L311" s="2" t="s">
        <v>19</v>
      </c>
      <c r="M311" s="4">
        <f t="shared" si="46"/>
      </c>
      <c r="N311" s="4">
        <f t="shared" si="47"/>
      </c>
      <c r="O311" s="4" t="s">
        <v>21</v>
      </c>
      <c r="P311" s="388" t="s">
        <v>403</v>
      </c>
      <c r="Q311" s="270"/>
      <c r="R311" s="263"/>
      <c r="S311" s="264"/>
      <c r="T311" s="7"/>
      <c r="U311" s="8"/>
    </row>
    <row r="312" spans="1:21" ht="15">
      <c r="A312" s="2" t="s">
        <v>2</v>
      </c>
      <c r="B312" s="2">
        <v>42</v>
      </c>
      <c r="C312" s="2" t="s">
        <v>40</v>
      </c>
      <c r="D312" s="3"/>
      <c r="E312" s="4" t="s">
        <v>16</v>
      </c>
      <c r="F312" s="263"/>
      <c r="G312" s="2" t="s">
        <v>19</v>
      </c>
      <c r="H312" s="267"/>
      <c r="I312" s="4" t="s">
        <v>21</v>
      </c>
      <c r="J312" s="29"/>
      <c r="K312" s="2">
        <f t="shared" si="45"/>
      </c>
      <c r="L312" s="2" t="s">
        <v>19</v>
      </c>
      <c r="M312" s="4">
        <f t="shared" si="46"/>
      </c>
      <c r="N312" s="4">
        <f t="shared" si="47"/>
      </c>
      <c r="O312" s="4" t="s">
        <v>21</v>
      </c>
      <c r="P312" s="388" t="s">
        <v>403</v>
      </c>
      <c r="Q312" s="270"/>
      <c r="R312" s="263"/>
      <c r="S312" s="264"/>
      <c r="T312" s="7"/>
      <c r="U312" s="8"/>
    </row>
    <row r="313" spans="1:21" ht="15">
      <c r="A313" s="2" t="s">
        <v>2</v>
      </c>
      <c r="B313" s="2">
        <v>42</v>
      </c>
      <c r="C313" s="2" t="s">
        <v>40</v>
      </c>
      <c r="D313" s="3"/>
      <c r="E313" s="4" t="s">
        <v>16</v>
      </c>
      <c r="F313" s="263"/>
      <c r="G313" s="2" t="s">
        <v>19</v>
      </c>
      <c r="H313" s="267"/>
      <c r="I313" s="4" t="s">
        <v>21</v>
      </c>
      <c r="J313" s="29"/>
      <c r="K313" s="2">
        <f t="shared" si="45"/>
      </c>
      <c r="L313" s="2" t="s">
        <v>19</v>
      </c>
      <c r="M313" s="4">
        <f t="shared" si="46"/>
      </c>
      <c r="N313" s="4">
        <f t="shared" si="47"/>
      </c>
      <c r="O313" s="4" t="s">
        <v>21</v>
      </c>
      <c r="P313" s="388" t="s">
        <v>403</v>
      </c>
      <c r="Q313" s="270"/>
      <c r="R313" s="263"/>
      <c r="S313" s="264"/>
      <c r="T313" s="7"/>
      <c r="U313" s="8"/>
    </row>
    <row r="314" spans="1:21" ht="15">
      <c r="A314" s="9"/>
      <c r="B314" s="9"/>
      <c r="C314" s="9"/>
      <c r="D314" s="9"/>
      <c r="E314" s="9"/>
      <c r="F314" s="9"/>
      <c r="G314" s="9"/>
      <c r="H314" s="9"/>
      <c r="I314" s="9"/>
      <c r="J314" s="38" t="s">
        <v>44</v>
      </c>
      <c r="K314" s="9"/>
      <c r="L314" s="9"/>
      <c r="M314" s="9"/>
      <c r="N314" s="9"/>
      <c r="O314" s="9"/>
      <c r="P314" s="41"/>
      <c r="Q314" s="36"/>
      <c r="R314" s="9"/>
      <c r="S314" s="9"/>
      <c r="T314" s="9"/>
      <c r="U314" s="8"/>
    </row>
    <row r="315" spans="10:21" ht="15">
      <c r="J315" s="1" t="s">
        <v>33</v>
      </c>
      <c r="U315" s="8"/>
    </row>
    <row r="316" ht="15">
      <c r="U316" s="8"/>
    </row>
    <row r="317" ht="15">
      <c r="U317" s="8"/>
    </row>
    <row r="318" ht="15">
      <c r="U318" s="8"/>
    </row>
    <row r="319" ht="15">
      <c r="U319" s="8"/>
    </row>
    <row r="322" ht="14.25">
      <c r="C322" s="28" t="s">
        <v>31</v>
      </c>
    </row>
    <row r="323" ht="15" thickBot="1"/>
    <row r="324" spans="1:17" ht="15.75" thickBot="1">
      <c r="A324" s="19" t="s">
        <v>0</v>
      </c>
      <c r="B324" s="20" t="s">
        <v>4</v>
      </c>
      <c r="C324" s="20" t="s">
        <v>14</v>
      </c>
      <c r="D324" s="20"/>
      <c r="E324" s="20" t="s">
        <v>17</v>
      </c>
      <c r="F324" s="20" t="s">
        <v>18</v>
      </c>
      <c r="G324" s="21"/>
      <c r="H324" s="22"/>
      <c r="I324" s="21"/>
      <c r="J324" s="21"/>
      <c r="K324" s="50" t="s">
        <v>375</v>
      </c>
      <c r="Q324" s="1"/>
    </row>
    <row r="325" spans="1:17" ht="15.75" thickTop="1">
      <c r="A325" s="23" t="s">
        <v>48</v>
      </c>
      <c r="B325" s="24">
        <v>102</v>
      </c>
      <c r="C325" s="24" t="s">
        <v>51</v>
      </c>
      <c r="D325" s="24" t="s">
        <v>19</v>
      </c>
      <c r="E325" s="48" t="s">
        <v>54</v>
      </c>
      <c r="F325" s="25">
        <v>1</v>
      </c>
      <c r="G325" s="24" t="s">
        <v>21</v>
      </c>
      <c r="H325" s="26"/>
      <c r="I325" s="26"/>
      <c r="J325" s="26"/>
      <c r="K325" s="51" t="s">
        <v>57</v>
      </c>
      <c r="Q325" s="1"/>
    </row>
    <row r="326" spans="1:17" ht="14.25">
      <c r="A326" s="23" t="s">
        <v>49</v>
      </c>
      <c r="B326" s="24">
        <v>2412</v>
      </c>
      <c r="C326" s="24" t="s">
        <v>52</v>
      </c>
      <c r="D326" s="24" t="s">
        <v>19</v>
      </c>
      <c r="E326" s="48" t="s">
        <v>56</v>
      </c>
      <c r="F326" s="25">
        <v>3</v>
      </c>
      <c r="G326" s="24" t="s">
        <v>21</v>
      </c>
      <c r="H326" s="27"/>
      <c r="I326" s="27"/>
      <c r="J326" s="27"/>
      <c r="K326" s="51" t="s">
        <v>58</v>
      </c>
      <c r="Q326" s="1"/>
    </row>
    <row r="327" spans="1:17" ht="14.25">
      <c r="A327" s="23" t="s">
        <v>50</v>
      </c>
      <c r="B327" s="27">
        <v>1309</v>
      </c>
      <c r="C327" s="27" t="s">
        <v>53</v>
      </c>
      <c r="D327" s="27" t="s">
        <v>19</v>
      </c>
      <c r="E327" s="49" t="s">
        <v>55</v>
      </c>
      <c r="F327" s="27">
        <v>2</v>
      </c>
      <c r="G327" s="27" t="s">
        <v>21</v>
      </c>
      <c r="H327" s="27"/>
      <c r="I327" s="27"/>
      <c r="J327" s="27"/>
      <c r="K327" s="51" t="s">
        <v>59</v>
      </c>
      <c r="Q327" s="1"/>
    </row>
    <row r="328" spans="1:17" ht="14.25">
      <c r="A328" s="28"/>
      <c r="B328" s="28"/>
      <c r="C328" s="28"/>
      <c r="D328" s="28"/>
      <c r="E328" s="28"/>
      <c r="F328" s="28"/>
      <c r="G328" s="28"/>
      <c r="H328" s="28"/>
      <c r="I328" s="28"/>
      <c r="J328" s="28"/>
      <c r="K328" s="28"/>
      <c r="Q328" s="1"/>
    </row>
    <row r="329" spans="17:18" ht="14.25">
      <c r="Q329" s="1"/>
      <c r="R329" s="37"/>
    </row>
    <row r="330" spans="17:18" ht="14.25">
      <c r="Q330" s="1"/>
      <c r="R330" s="37"/>
    </row>
    <row r="331" spans="17:18" ht="14.25">
      <c r="Q331" s="1"/>
      <c r="R331" s="37"/>
    </row>
    <row r="332" spans="2:18" ht="18" thickBot="1">
      <c r="B332" s="386" t="s">
        <v>376</v>
      </c>
      <c r="C332" s="387"/>
      <c r="D332" s="387"/>
      <c r="E332" s="387"/>
      <c r="F332" s="387"/>
      <c r="G332" s="387"/>
      <c r="H332" s="387"/>
      <c r="I332" s="387"/>
      <c r="J332" s="387"/>
      <c r="K332" s="387"/>
      <c r="L332" s="387"/>
      <c r="M332" s="387"/>
      <c r="Q332" s="1"/>
      <c r="R332" s="37"/>
    </row>
    <row r="333" spans="17:18" ht="15" thickTop="1">
      <c r="Q333" s="1"/>
      <c r="R333" s="37"/>
    </row>
    <row r="334" spans="17:18" ht="14.25">
      <c r="Q334" s="1"/>
      <c r="R334" s="37"/>
    </row>
    <row r="335" spans="2:18" ht="14.25">
      <c r="B335" s="305" t="s">
        <v>32</v>
      </c>
      <c r="C335" s="305"/>
      <c r="D335" s="305"/>
      <c r="E335" s="305"/>
      <c r="F335" s="305"/>
      <c r="G335" s="305"/>
      <c r="H335" s="305"/>
      <c r="I335" s="305"/>
      <c r="J335" s="305"/>
      <c r="K335" s="305"/>
      <c r="L335" s="306"/>
      <c r="M335" s="305"/>
      <c r="Q335" s="1"/>
      <c r="R335" s="37"/>
    </row>
    <row r="336" spans="12:18" ht="15" thickBot="1">
      <c r="L336" s="18"/>
      <c r="Q336" s="1"/>
      <c r="R336" s="37"/>
    </row>
    <row r="337" spans="1:18" ht="15" thickBot="1">
      <c r="A337" s="52" t="s">
        <v>0</v>
      </c>
      <c r="B337" s="53" t="s">
        <v>45</v>
      </c>
      <c r="C337" s="53" t="s">
        <v>14</v>
      </c>
      <c r="D337" s="53"/>
      <c r="E337" s="57" t="s">
        <v>17</v>
      </c>
      <c r="F337" s="53" t="s">
        <v>18</v>
      </c>
      <c r="G337" s="53"/>
      <c r="H337" s="53"/>
      <c r="I337" s="53"/>
      <c r="J337" s="53"/>
      <c r="K337" s="58" t="s">
        <v>375</v>
      </c>
      <c r="Q337" s="1"/>
      <c r="R337" s="37"/>
    </row>
    <row r="338" spans="1:18" ht="15" thickTop="1">
      <c r="A338" s="59" t="s">
        <v>60</v>
      </c>
      <c r="B338" s="62"/>
      <c r="C338" s="62"/>
      <c r="D338" s="54" t="s">
        <v>62</v>
      </c>
      <c r="E338" s="65"/>
      <c r="F338" s="62"/>
      <c r="G338" s="54" t="s">
        <v>65</v>
      </c>
      <c r="H338" s="54"/>
      <c r="I338" s="54"/>
      <c r="J338" s="54"/>
      <c r="K338" s="68"/>
      <c r="Q338" s="1"/>
      <c r="R338" s="37"/>
    </row>
    <row r="339" spans="1:18" ht="14.25">
      <c r="A339" s="59" t="s">
        <v>60</v>
      </c>
      <c r="B339" s="62"/>
      <c r="C339" s="62"/>
      <c r="D339" s="54" t="s">
        <v>63</v>
      </c>
      <c r="E339" s="65"/>
      <c r="F339" s="62"/>
      <c r="G339" s="54" t="s">
        <v>66</v>
      </c>
      <c r="H339" s="54"/>
      <c r="I339" s="54"/>
      <c r="J339" s="54"/>
      <c r="K339" s="68"/>
      <c r="Q339" s="1"/>
      <c r="R339" s="37"/>
    </row>
    <row r="340" spans="1:18" ht="14.25">
      <c r="A340" s="59" t="s">
        <v>60</v>
      </c>
      <c r="B340" s="62"/>
      <c r="C340" s="62"/>
      <c r="D340" s="54" t="s">
        <v>64</v>
      </c>
      <c r="E340" s="65"/>
      <c r="F340" s="62"/>
      <c r="G340" s="54" t="s">
        <v>65</v>
      </c>
      <c r="H340" s="54"/>
      <c r="I340" s="54"/>
      <c r="J340" s="54"/>
      <c r="K340" s="68"/>
      <c r="Q340" s="1"/>
      <c r="R340" s="37"/>
    </row>
    <row r="341" spans="1:18" ht="14.25">
      <c r="A341" s="59" t="s">
        <v>60</v>
      </c>
      <c r="B341" s="62"/>
      <c r="C341" s="62"/>
      <c r="D341" s="54" t="s">
        <v>63</v>
      </c>
      <c r="E341" s="65"/>
      <c r="F341" s="62"/>
      <c r="G341" s="54" t="s">
        <v>66</v>
      </c>
      <c r="H341" s="54"/>
      <c r="I341" s="54"/>
      <c r="J341" s="54"/>
      <c r="K341" s="68"/>
      <c r="Q341" s="1"/>
      <c r="R341" s="37"/>
    </row>
    <row r="342" spans="1:18" ht="14.25">
      <c r="A342" s="59" t="s">
        <v>60</v>
      </c>
      <c r="B342" s="62"/>
      <c r="C342" s="62"/>
      <c r="D342" s="54" t="s">
        <v>64</v>
      </c>
      <c r="E342" s="65"/>
      <c r="F342" s="62"/>
      <c r="G342" s="54" t="s">
        <v>65</v>
      </c>
      <c r="H342" s="54"/>
      <c r="I342" s="54"/>
      <c r="J342" s="54"/>
      <c r="K342" s="68"/>
      <c r="Q342" s="1"/>
      <c r="R342" s="37"/>
    </row>
    <row r="343" spans="1:18" ht="14.25">
      <c r="A343" s="59" t="s">
        <v>60</v>
      </c>
      <c r="B343" s="62"/>
      <c r="C343" s="62"/>
      <c r="D343" s="54" t="s">
        <v>63</v>
      </c>
      <c r="E343" s="65"/>
      <c r="F343" s="62"/>
      <c r="G343" s="54" t="s">
        <v>66</v>
      </c>
      <c r="H343" s="54"/>
      <c r="I343" s="54"/>
      <c r="J343" s="54"/>
      <c r="K343" s="68"/>
      <c r="Q343" s="1"/>
      <c r="R343" s="37"/>
    </row>
    <row r="344" spans="1:18" ht="14.25">
      <c r="A344" s="59" t="s">
        <v>60</v>
      </c>
      <c r="B344" s="62"/>
      <c r="C344" s="62"/>
      <c r="D344" s="54" t="s">
        <v>64</v>
      </c>
      <c r="E344" s="65"/>
      <c r="F344" s="62"/>
      <c r="G344" s="54" t="s">
        <v>65</v>
      </c>
      <c r="H344" s="54"/>
      <c r="I344" s="54"/>
      <c r="J344" s="54"/>
      <c r="K344" s="68"/>
      <c r="Q344" s="1"/>
      <c r="R344" s="37"/>
    </row>
    <row r="345" spans="1:18" ht="14.25">
      <c r="A345" s="59" t="s">
        <v>60</v>
      </c>
      <c r="B345" s="62"/>
      <c r="C345" s="62"/>
      <c r="D345" s="54" t="s">
        <v>63</v>
      </c>
      <c r="E345" s="65"/>
      <c r="F345" s="62"/>
      <c r="G345" s="54" t="s">
        <v>66</v>
      </c>
      <c r="H345" s="54"/>
      <c r="I345" s="54"/>
      <c r="J345" s="54"/>
      <c r="K345" s="68"/>
      <c r="Q345" s="1"/>
      <c r="R345" s="37"/>
    </row>
    <row r="346" spans="1:18" ht="14.25">
      <c r="A346" s="59" t="s">
        <v>60</v>
      </c>
      <c r="B346" s="62"/>
      <c r="C346" s="62"/>
      <c r="D346" s="54" t="s">
        <v>64</v>
      </c>
      <c r="E346" s="65"/>
      <c r="F346" s="62"/>
      <c r="G346" s="54" t="s">
        <v>65</v>
      </c>
      <c r="H346" s="54"/>
      <c r="I346" s="54"/>
      <c r="J346" s="54"/>
      <c r="K346" s="68"/>
      <c r="Q346" s="1"/>
      <c r="R346" s="37"/>
    </row>
    <row r="347" spans="1:18" ht="14.25">
      <c r="A347" s="59" t="s">
        <v>60</v>
      </c>
      <c r="B347" s="62"/>
      <c r="C347" s="62"/>
      <c r="D347" s="54" t="s">
        <v>63</v>
      </c>
      <c r="E347" s="65"/>
      <c r="F347" s="62"/>
      <c r="G347" s="54" t="s">
        <v>66</v>
      </c>
      <c r="H347" s="54"/>
      <c r="I347" s="54"/>
      <c r="J347" s="54"/>
      <c r="K347" s="68"/>
      <c r="Q347" s="1"/>
      <c r="R347" s="37"/>
    </row>
    <row r="348" spans="1:18" ht="14.25">
      <c r="A348" s="59" t="s">
        <v>60</v>
      </c>
      <c r="B348" s="62"/>
      <c r="C348" s="62"/>
      <c r="D348" s="54" t="s">
        <v>64</v>
      </c>
      <c r="E348" s="65"/>
      <c r="F348" s="62"/>
      <c r="G348" s="54" t="s">
        <v>65</v>
      </c>
      <c r="H348" s="54"/>
      <c r="I348" s="54"/>
      <c r="J348" s="54"/>
      <c r="K348" s="68"/>
      <c r="Q348" s="1"/>
      <c r="R348" s="37"/>
    </row>
    <row r="349" spans="1:18" ht="14.25">
      <c r="A349" s="59" t="s">
        <v>60</v>
      </c>
      <c r="B349" s="62"/>
      <c r="C349" s="62"/>
      <c r="D349" s="54" t="s">
        <v>63</v>
      </c>
      <c r="E349" s="65"/>
      <c r="F349" s="62"/>
      <c r="G349" s="54" t="s">
        <v>66</v>
      </c>
      <c r="H349" s="54"/>
      <c r="I349" s="54"/>
      <c r="J349" s="54"/>
      <c r="K349" s="68"/>
      <c r="Q349" s="1"/>
      <c r="R349" s="37"/>
    </row>
    <row r="350" spans="1:18" ht="14.25">
      <c r="A350" s="59" t="s">
        <v>60</v>
      </c>
      <c r="B350" s="62"/>
      <c r="C350" s="62"/>
      <c r="D350" s="54" t="s">
        <v>64</v>
      </c>
      <c r="E350" s="65"/>
      <c r="F350" s="62"/>
      <c r="G350" s="54" t="s">
        <v>65</v>
      </c>
      <c r="H350" s="54"/>
      <c r="I350" s="54"/>
      <c r="J350" s="54"/>
      <c r="K350" s="68"/>
      <c r="Q350" s="1"/>
      <c r="R350" s="37"/>
    </row>
    <row r="351" spans="1:18" ht="14.25">
      <c r="A351" s="59" t="s">
        <v>60</v>
      </c>
      <c r="B351" s="62"/>
      <c r="C351" s="62"/>
      <c r="D351" s="54" t="s">
        <v>63</v>
      </c>
      <c r="E351" s="65"/>
      <c r="F351" s="62"/>
      <c r="G351" s="54" t="s">
        <v>66</v>
      </c>
      <c r="H351" s="54"/>
      <c r="I351" s="54"/>
      <c r="J351" s="54"/>
      <c r="K351" s="68"/>
      <c r="Q351" s="1"/>
      <c r="R351" s="37"/>
    </row>
    <row r="352" spans="1:18" ht="14.25">
      <c r="A352" s="59" t="s">
        <v>60</v>
      </c>
      <c r="B352" s="62"/>
      <c r="C352" s="62"/>
      <c r="D352" s="54" t="s">
        <v>64</v>
      </c>
      <c r="E352" s="65"/>
      <c r="F352" s="62"/>
      <c r="G352" s="54" t="s">
        <v>65</v>
      </c>
      <c r="H352" s="54"/>
      <c r="I352" s="54"/>
      <c r="J352" s="54"/>
      <c r="K352" s="68"/>
      <c r="Q352" s="1"/>
      <c r="R352" s="37"/>
    </row>
    <row r="353" spans="1:18" ht="14.25">
      <c r="A353" s="59" t="s">
        <v>60</v>
      </c>
      <c r="B353" s="62"/>
      <c r="C353" s="62"/>
      <c r="D353" s="54" t="s">
        <v>63</v>
      </c>
      <c r="E353" s="65"/>
      <c r="F353" s="62"/>
      <c r="G353" s="54" t="s">
        <v>66</v>
      </c>
      <c r="H353" s="54"/>
      <c r="I353" s="54"/>
      <c r="J353" s="54"/>
      <c r="K353" s="68"/>
      <c r="Q353" s="1"/>
      <c r="R353" s="37"/>
    </row>
    <row r="354" spans="1:18" ht="14.25">
      <c r="A354" s="59" t="s">
        <v>60</v>
      </c>
      <c r="B354" s="62"/>
      <c r="C354" s="62"/>
      <c r="D354" s="54" t="s">
        <v>64</v>
      </c>
      <c r="E354" s="65"/>
      <c r="F354" s="62"/>
      <c r="G354" s="54" t="s">
        <v>65</v>
      </c>
      <c r="H354" s="54"/>
      <c r="I354" s="54"/>
      <c r="J354" s="54"/>
      <c r="K354" s="68"/>
      <c r="Q354" s="1"/>
      <c r="R354" s="37"/>
    </row>
    <row r="355" spans="1:18" ht="14.25">
      <c r="A355" s="59" t="s">
        <v>60</v>
      </c>
      <c r="B355" s="62"/>
      <c r="C355" s="62"/>
      <c r="D355" s="54" t="s">
        <v>63</v>
      </c>
      <c r="E355" s="65"/>
      <c r="F355" s="62"/>
      <c r="G355" s="54" t="s">
        <v>66</v>
      </c>
      <c r="H355" s="54"/>
      <c r="I355" s="54"/>
      <c r="J355" s="54"/>
      <c r="K355" s="68"/>
      <c r="Q355" s="1"/>
      <c r="R355" s="37"/>
    </row>
    <row r="356" spans="1:18" ht="14.25">
      <c r="A356" s="59" t="s">
        <v>60</v>
      </c>
      <c r="B356" s="62"/>
      <c r="C356" s="62"/>
      <c r="D356" s="54" t="s">
        <v>64</v>
      </c>
      <c r="E356" s="65"/>
      <c r="F356" s="62"/>
      <c r="G356" s="54" t="s">
        <v>65</v>
      </c>
      <c r="H356" s="54"/>
      <c r="I356" s="54"/>
      <c r="J356" s="54"/>
      <c r="K356" s="68"/>
      <c r="Q356" s="1"/>
      <c r="R356" s="37"/>
    </row>
    <row r="357" spans="1:18" ht="14.25">
      <c r="A357" s="59" t="s">
        <v>60</v>
      </c>
      <c r="B357" s="62"/>
      <c r="C357" s="62"/>
      <c r="D357" s="54" t="s">
        <v>63</v>
      </c>
      <c r="E357" s="65"/>
      <c r="F357" s="62"/>
      <c r="G357" s="54" t="s">
        <v>66</v>
      </c>
      <c r="H357" s="54"/>
      <c r="I357" s="54"/>
      <c r="J357" s="54"/>
      <c r="K357" s="68"/>
      <c r="Q357" s="1"/>
      <c r="R357" s="37"/>
    </row>
    <row r="358" spans="1:18" ht="14.25">
      <c r="A358" s="59" t="s">
        <v>60</v>
      </c>
      <c r="B358" s="62"/>
      <c r="C358" s="62"/>
      <c r="D358" s="54" t="s">
        <v>64</v>
      </c>
      <c r="E358" s="65"/>
      <c r="F358" s="62"/>
      <c r="G358" s="54" t="s">
        <v>65</v>
      </c>
      <c r="H358" s="54"/>
      <c r="I358" s="54"/>
      <c r="J358" s="54"/>
      <c r="K358" s="68"/>
      <c r="Q358" s="1"/>
      <c r="R358" s="37"/>
    </row>
    <row r="359" spans="1:18" ht="14.25">
      <c r="A359" s="59" t="s">
        <v>60</v>
      </c>
      <c r="B359" s="62"/>
      <c r="C359" s="62"/>
      <c r="D359" s="54" t="s">
        <v>63</v>
      </c>
      <c r="E359" s="65"/>
      <c r="F359" s="62"/>
      <c r="G359" s="54" t="s">
        <v>66</v>
      </c>
      <c r="H359" s="54"/>
      <c r="I359" s="54"/>
      <c r="J359" s="54"/>
      <c r="K359" s="68"/>
      <c r="Q359" s="1"/>
      <c r="R359" s="37"/>
    </row>
    <row r="360" spans="1:18" ht="14.25">
      <c r="A360" s="59" t="s">
        <v>60</v>
      </c>
      <c r="B360" s="62"/>
      <c r="C360" s="62"/>
      <c r="D360" s="54" t="s">
        <v>64</v>
      </c>
      <c r="E360" s="65"/>
      <c r="F360" s="62"/>
      <c r="G360" s="54" t="s">
        <v>65</v>
      </c>
      <c r="H360" s="54"/>
      <c r="I360" s="54"/>
      <c r="J360" s="54"/>
      <c r="K360" s="68"/>
      <c r="Q360" s="1"/>
      <c r="R360" s="37"/>
    </row>
    <row r="361" spans="1:18" ht="14.25">
      <c r="A361" s="59" t="s">
        <v>60</v>
      </c>
      <c r="B361" s="62"/>
      <c r="C361" s="62"/>
      <c r="D361" s="54" t="s">
        <v>63</v>
      </c>
      <c r="E361" s="65"/>
      <c r="F361" s="62"/>
      <c r="G361" s="54" t="s">
        <v>66</v>
      </c>
      <c r="H361" s="54"/>
      <c r="I361" s="54"/>
      <c r="J361" s="54"/>
      <c r="K361" s="68"/>
      <c r="Q361" s="1"/>
      <c r="R361" s="37"/>
    </row>
    <row r="362" spans="1:18" ht="14.25">
      <c r="A362" s="59" t="s">
        <v>60</v>
      </c>
      <c r="B362" s="62"/>
      <c r="C362" s="62"/>
      <c r="D362" s="54" t="s">
        <v>64</v>
      </c>
      <c r="E362" s="65"/>
      <c r="F362" s="62"/>
      <c r="G362" s="54" t="s">
        <v>65</v>
      </c>
      <c r="H362" s="54"/>
      <c r="I362" s="54"/>
      <c r="J362" s="54"/>
      <c r="K362" s="68"/>
      <c r="Q362" s="1"/>
      <c r="R362" s="37"/>
    </row>
    <row r="363" spans="1:18" ht="14.25">
      <c r="A363" s="59" t="s">
        <v>60</v>
      </c>
      <c r="B363" s="62"/>
      <c r="C363" s="62"/>
      <c r="D363" s="54" t="s">
        <v>63</v>
      </c>
      <c r="E363" s="65"/>
      <c r="F363" s="62"/>
      <c r="G363" s="54" t="s">
        <v>66</v>
      </c>
      <c r="H363" s="54"/>
      <c r="I363" s="54"/>
      <c r="J363" s="54"/>
      <c r="K363" s="68"/>
      <c r="Q363" s="1"/>
      <c r="R363" s="37"/>
    </row>
    <row r="364" spans="1:18" ht="14.25">
      <c r="A364" s="59" t="s">
        <v>60</v>
      </c>
      <c r="B364" s="62"/>
      <c r="C364" s="62"/>
      <c r="D364" s="54" t="s">
        <v>64</v>
      </c>
      <c r="E364" s="65"/>
      <c r="F364" s="62"/>
      <c r="G364" s="54" t="s">
        <v>65</v>
      </c>
      <c r="H364" s="54"/>
      <c r="I364" s="54"/>
      <c r="J364" s="54"/>
      <c r="K364" s="68"/>
      <c r="Q364" s="1"/>
      <c r="R364" s="37"/>
    </row>
    <row r="365" spans="1:18" ht="14.25">
      <c r="A365" s="59" t="s">
        <v>60</v>
      </c>
      <c r="B365" s="62"/>
      <c r="C365" s="62"/>
      <c r="D365" s="54" t="s">
        <v>63</v>
      </c>
      <c r="E365" s="65"/>
      <c r="F365" s="62"/>
      <c r="G365" s="54" t="s">
        <v>66</v>
      </c>
      <c r="H365" s="54"/>
      <c r="I365" s="54"/>
      <c r="J365" s="54"/>
      <c r="K365" s="68"/>
      <c r="Q365" s="1"/>
      <c r="R365" s="37"/>
    </row>
    <row r="366" spans="1:18" ht="14.25">
      <c r="A366" s="59" t="s">
        <v>60</v>
      </c>
      <c r="B366" s="62"/>
      <c r="C366" s="62"/>
      <c r="D366" s="54" t="s">
        <v>64</v>
      </c>
      <c r="E366" s="65"/>
      <c r="F366" s="62"/>
      <c r="G366" s="54" t="s">
        <v>65</v>
      </c>
      <c r="H366" s="54"/>
      <c r="I366" s="54"/>
      <c r="J366" s="54"/>
      <c r="K366" s="68"/>
      <c r="Q366" s="1"/>
      <c r="R366" s="37"/>
    </row>
    <row r="367" spans="1:18" ht="14.25">
      <c r="A367" s="59" t="s">
        <v>60</v>
      </c>
      <c r="B367" s="62"/>
      <c r="C367" s="62"/>
      <c r="D367" s="54" t="s">
        <v>63</v>
      </c>
      <c r="E367" s="65"/>
      <c r="F367" s="62"/>
      <c r="G367" s="54" t="s">
        <v>66</v>
      </c>
      <c r="H367" s="54"/>
      <c r="I367" s="54"/>
      <c r="J367" s="54"/>
      <c r="K367" s="68"/>
      <c r="Q367" s="1"/>
      <c r="R367" s="37"/>
    </row>
    <row r="368" spans="1:18" ht="14.25">
      <c r="A368" s="59" t="s">
        <v>60</v>
      </c>
      <c r="B368" s="62"/>
      <c r="C368" s="62"/>
      <c r="D368" s="54" t="s">
        <v>64</v>
      </c>
      <c r="E368" s="65"/>
      <c r="F368" s="62"/>
      <c r="G368" s="54" t="s">
        <v>65</v>
      </c>
      <c r="H368" s="54"/>
      <c r="I368" s="54"/>
      <c r="J368" s="54"/>
      <c r="K368" s="68"/>
      <c r="Q368" s="1"/>
      <c r="R368" s="37"/>
    </row>
    <row r="369" spans="1:18" ht="14.25">
      <c r="A369" s="59" t="s">
        <v>60</v>
      </c>
      <c r="B369" s="62"/>
      <c r="C369" s="62"/>
      <c r="D369" s="54" t="s">
        <v>63</v>
      </c>
      <c r="E369" s="65"/>
      <c r="F369" s="62"/>
      <c r="G369" s="54" t="s">
        <v>66</v>
      </c>
      <c r="H369" s="54"/>
      <c r="I369" s="54"/>
      <c r="J369" s="54"/>
      <c r="K369" s="68"/>
      <c r="Q369" s="1"/>
      <c r="R369" s="37"/>
    </row>
    <row r="370" spans="1:18" ht="14.25">
      <c r="A370" s="59" t="s">
        <v>60</v>
      </c>
      <c r="B370" s="62"/>
      <c r="C370" s="62"/>
      <c r="D370" s="54" t="s">
        <v>64</v>
      </c>
      <c r="E370" s="65"/>
      <c r="F370" s="62"/>
      <c r="G370" s="54" t="s">
        <v>65</v>
      </c>
      <c r="H370" s="54"/>
      <c r="I370" s="54"/>
      <c r="J370" s="54"/>
      <c r="K370" s="68"/>
      <c r="Q370" s="1"/>
      <c r="R370" s="37"/>
    </row>
    <row r="371" spans="1:18" ht="14.25">
      <c r="A371" s="59" t="s">
        <v>60</v>
      </c>
      <c r="B371" s="62"/>
      <c r="C371" s="62"/>
      <c r="D371" s="54" t="s">
        <v>63</v>
      </c>
      <c r="E371" s="65"/>
      <c r="F371" s="62"/>
      <c r="G371" s="54" t="s">
        <v>66</v>
      </c>
      <c r="H371" s="54"/>
      <c r="I371" s="54"/>
      <c r="J371" s="54"/>
      <c r="K371" s="68"/>
      <c r="Q371" s="1"/>
      <c r="R371" s="37"/>
    </row>
    <row r="372" spans="1:18" ht="14.25">
      <c r="A372" s="59" t="s">
        <v>60</v>
      </c>
      <c r="B372" s="62"/>
      <c r="C372" s="62"/>
      <c r="D372" s="54" t="s">
        <v>64</v>
      </c>
      <c r="E372" s="65"/>
      <c r="F372" s="62"/>
      <c r="G372" s="54" t="s">
        <v>65</v>
      </c>
      <c r="H372" s="54"/>
      <c r="I372" s="54"/>
      <c r="J372" s="54"/>
      <c r="K372" s="68"/>
      <c r="Q372" s="1"/>
      <c r="R372" s="37"/>
    </row>
    <row r="373" spans="1:18" ht="14.25">
      <c r="A373" s="59" t="s">
        <v>60</v>
      </c>
      <c r="B373" s="62"/>
      <c r="C373" s="62"/>
      <c r="D373" s="54" t="s">
        <v>63</v>
      </c>
      <c r="E373" s="65"/>
      <c r="F373" s="62"/>
      <c r="G373" s="54" t="s">
        <v>66</v>
      </c>
      <c r="H373" s="54"/>
      <c r="I373" s="54"/>
      <c r="J373" s="54"/>
      <c r="K373" s="68"/>
      <c r="Q373" s="1"/>
      <c r="R373" s="37"/>
    </row>
    <row r="374" spans="1:18" ht="14.25">
      <c r="A374" s="59" t="s">
        <v>60</v>
      </c>
      <c r="B374" s="62"/>
      <c r="C374" s="62"/>
      <c r="D374" s="54" t="s">
        <v>64</v>
      </c>
      <c r="E374" s="65"/>
      <c r="F374" s="62"/>
      <c r="G374" s="54" t="s">
        <v>65</v>
      </c>
      <c r="H374" s="54"/>
      <c r="I374" s="54"/>
      <c r="J374" s="54"/>
      <c r="K374" s="68"/>
      <c r="Q374" s="1"/>
      <c r="R374" s="37"/>
    </row>
    <row r="375" spans="1:18" ht="14.25">
      <c r="A375" s="59" t="s">
        <v>60</v>
      </c>
      <c r="B375" s="62"/>
      <c r="C375" s="62"/>
      <c r="D375" s="54" t="s">
        <v>63</v>
      </c>
      <c r="E375" s="65"/>
      <c r="F375" s="62"/>
      <c r="G375" s="54" t="s">
        <v>66</v>
      </c>
      <c r="H375" s="54"/>
      <c r="I375" s="54"/>
      <c r="J375" s="54"/>
      <c r="K375" s="68"/>
      <c r="Q375" s="1"/>
      <c r="R375" s="37"/>
    </row>
    <row r="376" spans="1:18" ht="14.25">
      <c r="A376" s="59" t="s">
        <v>60</v>
      </c>
      <c r="B376" s="62"/>
      <c r="C376" s="62"/>
      <c r="D376" s="54" t="s">
        <v>64</v>
      </c>
      <c r="E376" s="65"/>
      <c r="F376" s="62"/>
      <c r="G376" s="54" t="s">
        <v>65</v>
      </c>
      <c r="H376" s="54"/>
      <c r="I376" s="54"/>
      <c r="J376" s="54"/>
      <c r="K376" s="68"/>
      <c r="Q376" s="1"/>
      <c r="R376" s="37"/>
    </row>
    <row r="377" spans="1:18" ht="14.25">
      <c r="A377" s="59" t="s">
        <v>60</v>
      </c>
      <c r="B377" s="62"/>
      <c r="C377" s="62"/>
      <c r="D377" s="54" t="s">
        <v>63</v>
      </c>
      <c r="E377" s="65"/>
      <c r="F377" s="62"/>
      <c r="G377" s="54" t="s">
        <v>66</v>
      </c>
      <c r="H377" s="54"/>
      <c r="I377" s="54"/>
      <c r="J377" s="54"/>
      <c r="K377" s="68"/>
      <c r="Q377" s="1"/>
      <c r="R377" s="37"/>
    </row>
    <row r="378" spans="1:18" ht="14.25">
      <c r="A378" s="59" t="s">
        <v>60</v>
      </c>
      <c r="B378" s="62"/>
      <c r="C378" s="62"/>
      <c r="D378" s="54" t="s">
        <v>64</v>
      </c>
      <c r="E378" s="65"/>
      <c r="F378" s="62"/>
      <c r="G378" s="54" t="s">
        <v>65</v>
      </c>
      <c r="H378" s="54"/>
      <c r="I378" s="54"/>
      <c r="J378" s="54"/>
      <c r="K378" s="68"/>
      <c r="Q378" s="1"/>
      <c r="R378" s="37"/>
    </row>
    <row r="379" spans="1:18" ht="14.25">
      <c r="A379" s="59" t="s">
        <v>60</v>
      </c>
      <c r="B379" s="62"/>
      <c r="C379" s="62"/>
      <c r="D379" s="54" t="s">
        <v>63</v>
      </c>
      <c r="E379" s="65"/>
      <c r="F379" s="62"/>
      <c r="G379" s="54" t="s">
        <v>66</v>
      </c>
      <c r="H379" s="54"/>
      <c r="I379" s="54"/>
      <c r="J379" s="54"/>
      <c r="K379" s="68"/>
      <c r="Q379" s="1"/>
      <c r="R379" s="37"/>
    </row>
    <row r="380" spans="1:18" ht="14.25">
      <c r="A380" s="59" t="s">
        <v>60</v>
      </c>
      <c r="B380" s="62"/>
      <c r="C380" s="62"/>
      <c r="D380" s="54" t="s">
        <v>64</v>
      </c>
      <c r="E380" s="65"/>
      <c r="F380" s="62"/>
      <c r="G380" s="54" t="s">
        <v>65</v>
      </c>
      <c r="H380" s="54"/>
      <c r="I380" s="54"/>
      <c r="J380" s="54"/>
      <c r="K380" s="68"/>
      <c r="Q380" s="1"/>
      <c r="R380" s="37"/>
    </row>
    <row r="381" spans="1:18" ht="14.25">
      <c r="A381" s="59" t="s">
        <v>60</v>
      </c>
      <c r="B381" s="62"/>
      <c r="C381" s="62"/>
      <c r="D381" s="54" t="s">
        <v>63</v>
      </c>
      <c r="E381" s="65"/>
      <c r="F381" s="62"/>
      <c r="G381" s="54" t="s">
        <v>66</v>
      </c>
      <c r="H381" s="54"/>
      <c r="I381" s="54"/>
      <c r="J381" s="54"/>
      <c r="K381" s="68"/>
      <c r="Q381" s="1"/>
      <c r="R381" s="37"/>
    </row>
    <row r="382" spans="1:18" ht="14.25">
      <c r="A382" s="59" t="s">
        <v>60</v>
      </c>
      <c r="B382" s="62"/>
      <c r="C382" s="62"/>
      <c r="D382" s="54" t="s">
        <v>64</v>
      </c>
      <c r="E382" s="65"/>
      <c r="F382" s="62"/>
      <c r="G382" s="54" t="s">
        <v>65</v>
      </c>
      <c r="H382" s="54"/>
      <c r="I382" s="54"/>
      <c r="J382" s="54"/>
      <c r="K382" s="68"/>
      <c r="Q382" s="1"/>
      <c r="R382" s="37"/>
    </row>
    <row r="383" spans="1:18" ht="14.25">
      <c r="A383" s="59" t="s">
        <v>60</v>
      </c>
      <c r="B383" s="62"/>
      <c r="C383" s="62"/>
      <c r="D383" s="54" t="s">
        <v>63</v>
      </c>
      <c r="E383" s="65"/>
      <c r="F383" s="62"/>
      <c r="G383" s="54" t="s">
        <v>66</v>
      </c>
      <c r="H383" s="54"/>
      <c r="I383" s="54"/>
      <c r="J383" s="54"/>
      <c r="K383" s="68"/>
      <c r="Q383" s="1"/>
      <c r="R383" s="37"/>
    </row>
    <row r="384" spans="1:18" ht="14.25">
      <c r="A384" s="59" t="s">
        <v>60</v>
      </c>
      <c r="B384" s="62"/>
      <c r="C384" s="62"/>
      <c r="D384" s="54" t="s">
        <v>64</v>
      </c>
      <c r="E384" s="65"/>
      <c r="F384" s="62"/>
      <c r="G384" s="54" t="s">
        <v>65</v>
      </c>
      <c r="H384" s="54"/>
      <c r="I384" s="54"/>
      <c r="J384" s="54"/>
      <c r="K384" s="68"/>
      <c r="Q384" s="1"/>
      <c r="R384" s="37"/>
    </row>
    <row r="385" spans="1:18" ht="14.25">
      <c r="A385" s="59" t="s">
        <v>60</v>
      </c>
      <c r="B385" s="62"/>
      <c r="C385" s="62"/>
      <c r="D385" s="54" t="s">
        <v>63</v>
      </c>
      <c r="E385" s="65"/>
      <c r="F385" s="62"/>
      <c r="G385" s="54" t="s">
        <v>66</v>
      </c>
      <c r="H385" s="54"/>
      <c r="I385" s="54"/>
      <c r="J385" s="54"/>
      <c r="K385" s="68"/>
      <c r="Q385" s="1"/>
      <c r="R385" s="37"/>
    </row>
    <row r="386" spans="1:18" ht="14.25">
      <c r="A386" s="59" t="s">
        <v>60</v>
      </c>
      <c r="B386" s="62"/>
      <c r="C386" s="62"/>
      <c r="D386" s="54" t="s">
        <v>64</v>
      </c>
      <c r="E386" s="65"/>
      <c r="F386" s="62"/>
      <c r="G386" s="54" t="s">
        <v>65</v>
      </c>
      <c r="H386" s="54"/>
      <c r="I386" s="54"/>
      <c r="J386" s="54"/>
      <c r="K386" s="68"/>
      <c r="Q386" s="1"/>
      <c r="R386" s="37"/>
    </row>
    <row r="387" spans="1:18" ht="14.25">
      <c r="A387" s="59" t="s">
        <v>60</v>
      </c>
      <c r="B387" s="62"/>
      <c r="C387" s="62"/>
      <c r="D387" s="54" t="s">
        <v>64</v>
      </c>
      <c r="E387" s="65"/>
      <c r="F387" s="62"/>
      <c r="G387" s="54" t="s">
        <v>65</v>
      </c>
      <c r="H387" s="54"/>
      <c r="I387" s="54"/>
      <c r="J387" s="54"/>
      <c r="K387" s="68"/>
      <c r="Q387" s="1"/>
      <c r="R387" s="37"/>
    </row>
    <row r="388" spans="1:18" ht="14.25">
      <c r="A388" s="59" t="s">
        <v>60</v>
      </c>
      <c r="B388" s="62"/>
      <c r="C388" s="62"/>
      <c r="D388" s="54" t="s">
        <v>64</v>
      </c>
      <c r="E388" s="65"/>
      <c r="F388" s="62"/>
      <c r="G388" s="54" t="s">
        <v>65</v>
      </c>
      <c r="H388" s="54"/>
      <c r="I388" s="54"/>
      <c r="J388" s="54"/>
      <c r="K388" s="68"/>
      <c r="Q388" s="1"/>
      <c r="R388" s="37"/>
    </row>
    <row r="389" spans="1:18" ht="14.25">
      <c r="A389" s="59" t="s">
        <v>60</v>
      </c>
      <c r="B389" s="62"/>
      <c r="C389" s="62"/>
      <c r="D389" s="54" t="s">
        <v>64</v>
      </c>
      <c r="E389" s="65"/>
      <c r="F389" s="62"/>
      <c r="G389" s="54" t="s">
        <v>65</v>
      </c>
      <c r="H389" s="54"/>
      <c r="I389" s="54"/>
      <c r="J389" s="54"/>
      <c r="K389" s="68"/>
      <c r="Q389" s="1"/>
      <c r="R389" s="37"/>
    </row>
    <row r="390" spans="1:18" ht="14.25">
      <c r="A390" s="59" t="s">
        <v>60</v>
      </c>
      <c r="B390" s="62"/>
      <c r="C390" s="62"/>
      <c r="D390" s="54" t="s">
        <v>64</v>
      </c>
      <c r="E390" s="65"/>
      <c r="F390" s="62"/>
      <c r="G390" s="54" t="s">
        <v>65</v>
      </c>
      <c r="H390" s="54"/>
      <c r="I390" s="54"/>
      <c r="J390" s="54"/>
      <c r="K390" s="68"/>
      <c r="Q390" s="1"/>
      <c r="R390" s="37"/>
    </row>
    <row r="391" spans="1:18" ht="14.25">
      <c r="A391" s="59" t="s">
        <v>60</v>
      </c>
      <c r="B391" s="62"/>
      <c r="C391" s="62"/>
      <c r="D391" s="54" t="s">
        <v>64</v>
      </c>
      <c r="E391" s="65"/>
      <c r="F391" s="62"/>
      <c r="G391" s="54" t="s">
        <v>65</v>
      </c>
      <c r="H391" s="54"/>
      <c r="I391" s="54"/>
      <c r="J391" s="54"/>
      <c r="K391" s="68"/>
      <c r="Q391" s="1"/>
      <c r="R391" s="37"/>
    </row>
    <row r="392" spans="1:18" ht="14.25">
      <c r="A392" s="59" t="s">
        <v>60</v>
      </c>
      <c r="B392" s="62"/>
      <c r="C392" s="62"/>
      <c r="D392" s="54" t="s">
        <v>64</v>
      </c>
      <c r="E392" s="65"/>
      <c r="F392" s="62"/>
      <c r="G392" s="54" t="s">
        <v>65</v>
      </c>
      <c r="H392" s="54"/>
      <c r="I392" s="54"/>
      <c r="J392" s="54"/>
      <c r="K392" s="68"/>
      <c r="Q392" s="1"/>
      <c r="R392" s="37"/>
    </row>
    <row r="393" spans="1:18" ht="14.25">
      <c r="A393" s="59" t="s">
        <v>60</v>
      </c>
      <c r="B393" s="62"/>
      <c r="C393" s="62"/>
      <c r="D393" s="54" t="s">
        <v>64</v>
      </c>
      <c r="E393" s="65"/>
      <c r="F393" s="62"/>
      <c r="G393" s="54" t="s">
        <v>65</v>
      </c>
      <c r="H393" s="54"/>
      <c r="I393" s="54"/>
      <c r="J393" s="54"/>
      <c r="K393" s="68"/>
      <c r="Q393" s="1"/>
      <c r="R393" s="37"/>
    </row>
    <row r="394" spans="1:18" ht="14.25">
      <c r="A394" s="59" t="s">
        <v>60</v>
      </c>
      <c r="B394" s="62"/>
      <c r="C394" s="62"/>
      <c r="D394" s="54" t="s">
        <v>64</v>
      </c>
      <c r="E394" s="65"/>
      <c r="F394" s="62"/>
      <c r="G394" s="54" t="s">
        <v>65</v>
      </c>
      <c r="H394" s="54"/>
      <c r="I394" s="54"/>
      <c r="J394" s="54"/>
      <c r="K394" s="68"/>
      <c r="Q394" s="1"/>
      <c r="R394" s="37"/>
    </row>
    <row r="395" spans="1:18" ht="14.25">
      <c r="A395" s="59" t="s">
        <v>60</v>
      </c>
      <c r="B395" s="62"/>
      <c r="C395" s="62"/>
      <c r="D395" s="54" t="s">
        <v>64</v>
      </c>
      <c r="E395" s="65"/>
      <c r="F395" s="62"/>
      <c r="G395" s="54" t="s">
        <v>65</v>
      </c>
      <c r="H395" s="54"/>
      <c r="I395" s="54"/>
      <c r="J395" s="54"/>
      <c r="K395" s="68"/>
      <c r="Q395" s="1"/>
      <c r="R395" s="37"/>
    </row>
    <row r="396" spans="1:18" ht="14.25">
      <c r="A396" s="59" t="s">
        <v>60</v>
      </c>
      <c r="B396" s="62"/>
      <c r="C396" s="62"/>
      <c r="D396" s="54" t="s">
        <v>64</v>
      </c>
      <c r="E396" s="65"/>
      <c r="F396" s="62"/>
      <c r="G396" s="54" t="s">
        <v>65</v>
      </c>
      <c r="H396" s="54"/>
      <c r="I396" s="54"/>
      <c r="J396" s="54"/>
      <c r="K396" s="68"/>
      <c r="Q396" s="1"/>
      <c r="R396" s="37"/>
    </row>
    <row r="397" spans="1:18" ht="14.25">
      <c r="A397" s="59" t="s">
        <v>60</v>
      </c>
      <c r="B397" s="62"/>
      <c r="C397" s="62"/>
      <c r="D397" s="54" t="s">
        <v>64</v>
      </c>
      <c r="E397" s="65"/>
      <c r="F397" s="62"/>
      <c r="G397" s="54" t="s">
        <v>65</v>
      </c>
      <c r="H397" s="54"/>
      <c r="I397" s="54"/>
      <c r="J397" s="54"/>
      <c r="K397" s="68"/>
      <c r="Q397" s="1"/>
      <c r="R397" s="37"/>
    </row>
    <row r="398" spans="1:18" ht="14.25">
      <c r="A398" s="59" t="s">
        <v>60</v>
      </c>
      <c r="B398" s="62"/>
      <c r="C398" s="62"/>
      <c r="D398" s="54" t="s">
        <v>64</v>
      </c>
      <c r="E398" s="65"/>
      <c r="F398" s="62"/>
      <c r="G398" s="54" t="s">
        <v>65</v>
      </c>
      <c r="H398" s="54"/>
      <c r="I398" s="54"/>
      <c r="J398" s="54"/>
      <c r="K398" s="68"/>
      <c r="Q398" s="1"/>
      <c r="R398" s="37"/>
    </row>
    <row r="399" spans="1:18" ht="14.25">
      <c r="A399" s="59" t="s">
        <v>60</v>
      </c>
      <c r="B399" s="62"/>
      <c r="C399" s="62"/>
      <c r="D399" s="54" t="s">
        <v>64</v>
      </c>
      <c r="E399" s="65"/>
      <c r="F399" s="62"/>
      <c r="G399" s="54" t="s">
        <v>65</v>
      </c>
      <c r="H399" s="54"/>
      <c r="I399" s="54"/>
      <c r="J399" s="54"/>
      <c r="K399" s="68"/>
      <c r="Q399" s="1"/>
      <c r="R399" s="37"/>
    </row>
    <row r="400" spans="1:18" ht="14.25">
      <c r="A400" s="59" t="s">
        <v>60</v>
      </c>
      <c r="B400" s="62"/>
      <c r="C400" s="62"/>
      <c r="D400" s="54" t="s">
        <v>64</v>
      </c>
      <c r="E400" s="65"/>
      <c r="F400" s="62"/>
      <c r="G400" s="54" t="s">
        <v>65</v>
      </c>
      <c r="H400" s="54"/>
      <c r="I400" s="54"/>
      <c r="J400" s="54"/>
      <c r="K400" s="68"/>
      <c r="Q400" s="1"/>
      <c r="R400" s="37"/>
    </row>
    <row r="401" spans="1:18" ht="14.25">
      <c r="A401" s="59" t="s">
        <v>60</v>
      </c>
      <c r="B401" s="62"/>
      <c r="C401" s="62"/>
      <c r="D401" s="54" t="s">
        <v>64</v>
      </c>
      <c r="E401" s="65"/>
      <c r="F401" s="62"/>
      <c r="G401" s="54" t="s">
        <v>65</v>
      </c>
      <c r="H401" s="54"/>
      <c r="I401" s="54"/>
      <c r="J401" s="54"/>
      <c r="K401" s="68"/>
      <c r="Q401" s="1"/>
      <c r="R401" s="37"/>
    </row>
    <row r="402" spans="1:18" ht="14.25">
      <c r="A402" s="59" t="s">
        <v>60</v>
      </c>
      <c r="B402" s="62"/>
      <c r="C402" s="62"/>
      <c r="D402" s="54" t="s">
        <v>64</v>
      </c>
      <c r="E402" s="65"/>
      <c r="F402" s="62"/>
      <c r="G402" s="54" t="s">
        <v>65</v>
      </c>
      <c r="H402" s="54"/>
      <c r="I402" s="54"/>
      <c r="J402" s="54"/>
      <c r="K402" s="68"/>
      <c r="Q402" s="1"/>
      <c r="R402" s="37"/>
    </row>
    <row r="403" spans="1:18" ht="14.25">
      <c r="A403" s="59" t="s">
        <v>60</v>
      </c>
      <c r="B403" s="62"/>
      <c r="C403" s="62"/>
      <c r="D403" s="54" t="s">
        <v>64</v>
      </c>
      <c r="E403" s="65"/>
      <c r="F403" s="62"/>
      <c r="G403" s="54" t="s">
        <v>65</v>
      </c>
      <c r="H403" s="54"/>
      <c r="I403" s="54"/>
      <c r="J403" s="54"/>
      <c r="K403" s="68"/>
      <c r="Q403" s="1"/>
      <c r="R403" s="37"/>
    </row>
    <row r="404" spans="1:18" ht="14.25">
      <c r="A404" s="59" t="s">
        <v>60</v>
      </c>
      <c r="B404" s="62"/>
      <c r="C404" s="62"/>
      <c r="D404" s="54" t="s">
        <v>64</v>
      </c>
      <c r="E404" s="65"/>
      <c r="F404" s="62"/>
      <c r="G404" s="54" t="s">
        <v>65</v>
      </c>
      <c r="H404" s="54"/>
      <c r="I404" s="54"/>
      <c r="J404" s="54"/>
      <c r="K404" s="68"/>
      <c r="Q404" s="1"/>
      <c r="R404" s="37"/>
    </row>
    <row r="405" spans="1:18" ht="14.25">
      <c r="A405" s="59" t="s">
        <v>60</v>
      </c>
      <c r="B405" s="62"/>
      <c r="C405" s="62"/>
      <c r="D405" s="54" t="s">
        <v>64</v>
      </c>
      <c r="E405" s="65"/>
      <c r="F405" s="62"/>
      <c r="G405" s="54" t="s">
        <v>65</v>
      </c>
      <c r="H405" s="54"/>
      <c r="I405" s="54"/>
      <c r="J405" s="54"/>
      <c r="K405" s="68"/>
      <c r="Q405" s="1"/>
      <c r="R405" s="37"/>
    </row>
    <row r="406" spans="1:18" ht="14.25">
      <c r="A406" s="59" t="s">
        <v>60</v>
      </c>
      <c r="B406" s="62"/>
      <c r="C406" s="62"/>
      <c r="D406" s="54" t="s">
        <v>64</v>
      </c>
      <c r="E406" s="65"/>
      <c r="F406" s="62"/>
      <c r="G406" s="54" t="s">
        <v>65</v>
      </c>
      <c r="H406" s="54"/>
      <c r="I406" s="54"/>
      <c r="J406" s="54"/>
      <c r="K406" s="68"/>
      <c r="Q406" s="1"/>
      <c r="R406" s="37"/>
    </row>
    <row r="407" spans="1:18" ht="14.25">
      <c r="A407" s="59" t="s">
        <v>60</v>
      </c>
      <c r="B407" s="62"/>
      <c r="C407" s="62"/>
      <c r="D407" s="54" t="s">
        <v>64</v>
      </c>
      <c r="E407" s="65"/>
      <c r="F407" s="62"/>
      <c r="G407" s="54" t="s">
        <v>65</v>
      </c>
      <c r="H407" s="54"/>
      <c r="I407" s="54"/>
      <c r="J407" s="54"/>
      <c r="K407" s="68"/>
      <c r="Q407" s="1"/>
      <c r="R407" s="37"/>
    </row>
    <row r="408" spans="1:18" ht="14.25">
      <c r="A408" s="59" t="s">
        <v>60</v>
      </c>
      <c r="B408" s="62"/>
      <c r="C408" s="62"/>
      <c r="D408" s="54" t="s">
        <v>64</v>
      </c>
      <c r="E408" s="65"/>
      <c r="F408" s="62"/>
      <c r="G408" s="54" t="s">
        <v>65</v>
      </c>
      <c r="H408" s="54"/>
      <c r="I408" s="54"/>
      <c r="J408" s="54"/>
      <c r="K408" s="68"/>
      <c r="Q408" s="1"/>
      <c r="R408" s="37"/>
    </row>
    <row r="409" spans="1:18" ht="14.25">
      <c r="A409" s="59" t="s">
        <v>60</v>
      </c>
      <c r="B409" s="62"/>
      <c r="C409" s="62"/>
      <c r="D409" s="54" t="s">
        <v>64</v>
      </c>
      <c r="E409" s="65"/>
      <c r="F409" s="62"/>
      <c r="G409" s="54" t="s">
        <v>65</v>
      </c>
      <c r="H409" s="54"/>
      <c r="I409" s="54"/>
      <c r="J409" s="54"/>
      <c r="K409" s="68"/>
      <c r="Q409" s="1"/>
      <c r="R409" s="37"/>
    </row>
    <row r="410" spans="1:18" ht="14.25">
      <c r="A410" s="59" t="s">
        <v>60</v>
      </c>
      <c r="B410" s="62"/>
      <c r="C410" s="62"/>
      <c r="D410" s="54" t="s">
        <v>64</v>
      </c>
      <c r="E410" s="65"/>
      <c r="F410" s="62"/>
      <c r="G410" s="54" t="s">
        <v>65</v>
      </c>
      <c r="H410" s="54"/>
      <c r="I410" s="54"/>
      <c r="J410" s="54"/>
      <c r="K410" s="68"/>
      <c r="Q410" s="1"/>
      <c r="R410" s="37"/>
    </row>
    <row r="411" spans="1:18" ht="14.25">
      <c r="A411" s="59" t="s">
        <v>60</v>
      </c>
      <c r="B411" s="62"/>
      <c r="C411" s="62"/>
      <c r="D411" s="54" t="s">
        <v>64</v>
      </c>
      <c r="E411" s="65"/>
      <c r="F411" s="62"/>
      <c r="G411" s="54" t="s">
        <v>65</v>
      </c>
      <c r="H411" s="54"/>
      <c r="I411" s="54"/>
      <c r="J411" s="54"/>
      <c r="K411" s="68"/>
      <c r="Q411" s="1"/>
      <c r="R411" s="37"/>
    </row>
    <row r="412" spans="1:18" ht="14.25">
      <c r="A412" s="59" t="s">
        <v>60</v>
      </c>
      <c r="B412" s="62"/>
      <c r="C412" s="62"/>
      <c r="D412" s="54" t="s">
        <v>64</v>
      </c>
      <c r="E412" s="65"/>
      <c r="F412" s="62"/>
      <c r="G412" s="54" t="s">
        <v>65</v>
      </c>
      <c r="H412" s="54"/>
      <c r="I412" s="54"/>
      <c r="J412" s="54"/>
      <c r="K412" s="68"/>
      <c r="Q412" s="1"/>
      <c r="R412" s="37"/>
    </row>
    <row r="413" spans="1:18" ht="14.25">
      <c r="A413" s="59" t="s">
        <v>60</v>
      </c>
      <c r="B413" s="62"/>
      <c r="C413" s="62"/>
      <c r="D413" s="54" t="s">
        <v>64</v>
      </c>
      <c r="E413" s="65"/>
      <c r="F413" s="62"/>
      <c r="G413" s="54" t="s">
        <v>65</v>
      </c>
      <c r="H413" s="54"/>
      <c r="I413" s="54"/>
      <c r="J413" s="54"/>
      <c r="K413" s="68"/>
      <c r="Q413" s="1"/>
      <c r="R413" s="37"/>
    </row>
    <row r="414" spans="1:18" ht="14.25">
      <c r="A414" s="59" t="s">
        <v>60</v>
      </c>
      <c r="B414" s="62"/>
      <c r="C414" s="62"/>
      <c r="D414" s="54" t="s">
        <v>64</v>
      </c>
      <c r="E414" s="65"/>
      <c r="F414" s="62"/>
      <c r="G414" s="54" t="s">
        <v>65</v>
      </c>
      <c r="H414" s="54"/>
      <c r="I414" s="54"/>
      <c r="J414" s="54"/>
      <c r="K414" s="68"/>
      <c r="Q414" s="1"/>
      <c r="R414" s="37"/>
    </row>
    <row r="415" spans="1:18" ht="14.25">
      <c r="A415" s="59" t="s">
        <v>60</v>
      </c>
      <c r="B415" s="62"/>
      <c r="C415" s="62"/>
      <c r="D415" s="54" t="s">
        <v>64</v>
      </c>
      <c r="E415" s="65"/>
      <c r="F415" s="62"/>
      <c r="G415" s="54" t="s">
        <v>65</v>
      </c>
      <c r="H415" s="54"/>
      <c r="I415" s="54"/>
      <c r="J415" s="54"/>
      <c r="K415" s="68"/>
      <c r="Q415" s="1"/>
      <c r="R415" s="37"/>
    </row>
    <row r="416" spans="1:18" ht="14.25">
      <c r="A416" s="59" t="s">
        <v>60</v>
      </c>
      <c r="B416" s="62"/>
      <c r="C416" s="62"/>
      <c r="D416" s="54" t="s">
        <v>64</v>
      </c>
      <c r="E416" s="65"/>
      <c r="F416" s="62"/>
      <c r="G416" s="54" t="s">
        <v>65</v>
      </c>
      <c r="H416" s="54"/>
      <c r="I416" s="54"/>
      <c r="J416" s="54"/>
      <c r="K416" s="68"/>
      <c r="Q416" s="1"/>
      <c r="R416" s="37"/>
    </row>
    <row r="417" spans="1:18" ht="14.25">
      <c r="A417" s="59" t="s">
        <v>60</v>
      </c>
      <c r="B417" s="62"/>
      <c r="C417" s="62"/>
      <c r="D417" s="54" t="s">
        <v>64</v>
      </c>
      <c r="E417" s="65"/>
      <c r="F417" s="62"/>
      <c r="G417" s="54" t="s">
        <v>65</v>
      </c>
      <c r="H417" s="54"/>
      <c r="I417" s="54"/>
      <c r="J417" s="54"/>
      <c r="K417" s="68"/>
      <c r="Q417" s="1"/>
      <c r="R417" s="37"/>
    </row>
    <row r="418" spans="1:18" ht="14.25">
      <c r="A418" s="59" t="s">
        <v>60</v>
      </c>
      <c r="B418" s="62"/>
      <c r="C418" s="62"/>
      <c r="D418" s="54" t="s">
        <v>64</v>
      </c>
      <c r="E418" s="65"/>
      <c r="F418" s="62"/>
      <c r="G418" s="54" t="s">
        <v>65</v>
      </c>
      <c r="H418" s="54"/>
      <c r="I418" s="54"/>
      <c r="J418" s="54"/>
      <c r="K418" s="68"/>
      <c r="Q418" s="1"/>
      <c r="R418" s="37"/>
    </row>
    <row r="419" spans="1:18" ht="14.25">
      <c r="A419" s="59" t="s">
        <v>60</v>
      </c>
      <c r="B419" s="62"/>
      <c r="C419" s="62"/>
      <c r="D419" s="54" t="s">
        <v>64</v>
      </c>
      <c r="E419" s="65"/>
      <c r="F419" s="62"/>
      <c r="G419" s="54" t="s">
        <v>65</v>
      </c>
      <c r="H419" s="54"/>
      <c r="I419" s="54"/>
      <c r="J419" s="54"/>
      <c r="K419" s="68"/>
      <c r="Q419" s="1"/>
      <c r="R419" s="37"/>
    </row>
    <row r="420" spans="1:18" ht="14.25">
      <c r="A420" s="59" t="s">
        <v>60</v>
      </c>
      <c r="B420" s="62"/>
      <c r="C420" s="62"/>
      <c r="D420" s="54" t="s">
        <v>64</v>
      </c>
      <c r="E420" s="65"/>
      <c r="F420" s="62"/>
      <c r="G420" s="54" t="s">
        <v>65</v>
      </c>
      <c r="H420" s="54"/>
      <c r="I420" s="54"/>
      <c r="J420" s="54"/>
      <c r="K420" s="68"/>
      <c r="Q420" s="1"/>
      <c r="R420" s="37"/>
    </row>
    <row r="421" spans="1:18" ht="14.25">
      <c r="A421" s="59" t="s">
        <v>60</v>
      </c>
      <c r="B421" s="62"/>
      <c r="C421" s="62"/>
      <c r="D421" s="54" t="s">
        <v>64</v>
      </c>
      <c r="E421" s="65"/>
      <c r="F421" s="62"/>
      <c r="G421" s="54" t="s">
        <v>65</v>
      </c>
      <c r="H421" s="54"/>
      <c r="I421" s="54"/>
      <c r="J421" s="54"/>
      <c r="K421" s="68"/>
      <c r="Q421" s="1"/>
      <c r="R421" s="37"/>
    </row>
    <row r="422" spans="1:18" ht="14.25">
      <c r="A422" s="59" t="s">
        <v>60</v>
      </c>
      <c r="B422" s="62"/>
      <c r="C422" s="62"/>
      <c r="D422" s="54" t="s">
        <v>64</v>
      </c>
      <c r="E422" s="65"/>
      <c r="F422" s="62"/>
      <c r="G422" s="54" t="s">
        <v>65</v>
      </c>
      <c r="H422" s="54"/>
      <c r="I422" s="54"/>
      <c r="J422" s="54"/>
      <c r="K422" s="68"/>
      <c r="Q422" s="1"/>
      <c r="R422" s="37"/>
    </row>
    <row r="423" spans="1:18" ht="14.25">
      <c r="A423" s="59" t="s">
        <v>60</v>
      </c>
      <c r="B423" s="62"/>
      <c r="C423" s="62"/>
      <c r="D423" s="54" t="s">
        <v>64</v>
      </c>
      <c r="E423" s="65"/>
      <c r="F423" s="62"/>
      <c r="G423" s="54" t="s">
        <v>65</v>
      </c>
      <c r="H423" s="54"/>
      <c r="I423" s="54"/>
      <c r="J423" s="54"/>
      <c r="K423" s="68"/>
      <c r="Q423" s="1"/>
      <c r="R423" s="37"/>
    </row>
    <row r="424" spans="1:18" ht="14.25">
      <c r="A424" s="59" t="s">
        <v>60</v>
      </c>
      <c r="B424" s="62"/>
      <c r="C424" s="62"/>
      <c r="D424" s="54" t="s">
        <v>64</v>
      </c>
      <c r="E424" s="65"/>
      <c r="F424" s="62"/>
      <c r="G424" s="54" t="s">
        <v>65</v>
      </c>
      <c r="H424" s="54"/>
      <c r="I424" s="54"/>
      <c r="J424" s="54"/>
      <c r="K424" s="68"/>
      <c r="Q424" s="1"/>
      <c r="R424" s="37"/>
    </row>
    <row r="425" spans="1:18" ht="14.25">
      <c r="A425" s="59" t="s">
        <v>60</v>
      </c>
      <c r="B425" s="62"/>
      <c r="C425" s="62"/>
      <c r="D425" s="54" t="s">
        <v>64</v>
      </c>
      <c r="E425" s="65"/>
      <c r="F425" s="62"/>
      <c r="G425" s="54" t="s">
        <v>65</v>
      </c>
      <c r="H425" s="54"/>
      <c r="I425" s="54"/>
      <c r="J425" s="54"/>
      <c r="K425" s="68"/>
      <c r="Q425" s="1"/>
      <c r="R425" s="37"/>
    </row>
    <row r="426" spans="1:18" ht="14.25">
      <c r="A426" s="59" t="s">
        <v>60</v>
      </c>
      <c r="B426" s="62"/>
      <c r="C426" s="62"/>
      <c r="D426" s="54" t="s">
        <v>64</v>
      </c>
      <c r="E426" s="65"/>
      <c r="F426" s="62"/>
      <c r="G426" s="54" t="s">
        <v>65</v>
      </c>
      <c r="H426" s="54"/>
      <c r="I426" s="54"/>
      <c r="J426" s="54"/>
      <c r="K426" s="68"/>
      <c r="Q426" s="1"/>
      <c r="R426" s="37"/>
    </row>
    <row r="427" spans="1:18" ht="14.25">
      <c r="A427" s="59" t="s">
        <v>60</v>
      </c>
      <c r="B427" s="62"/>
      <c r="C427" s="62"/>
      <c r="D427" s="54" t="s">
        <v>64</v>
      </c>
      <c r="E427" s="65"/>
      <c r="F427" s="62"/>
      <c r="G427" s="54" t="s">
        <v>65</v>
      </c>
      <c r="H427" s="54"/>
      <c r="I427" s="54"/>
      <c r="J427" s="54"/>
      <c r="K427" s="68"/>
      <c r="Q427" s="1"/>
      <c r="R427" s="37"/>
    </row>
    <row r="428" spans="1:18" ht="14.25">
      <c r="A428" s="59" t="s">
        <v>60</v>
      </c>
      <c r="B428" s="62"/>
      <c r="C428" s="62"/>
      <c r="D428" s="54" t="s">
        <v>64</v>
      </c>
      <c r="E428" s="65"/>
      <c r="F428" s="62"/>
      <c r="G428" s="54" t="s">
        <v>65</v>
      </c>
      <c r="H428" s="54"/>
      <c r="I428" s="54"/>
      <c r="J428" s="54"/>
      <c r="K428" s="68"/>
      <c r="Q428" s="1"/>
      <c r="R428" s="37"/>
    </row>
    <row r="429" spans="1:18" ht="14.25">
      <c r="A429" s="59" t="s">
        <v>60</v>
      </c>
      <c r="B429" s="62"/>
      <c r="C429" s="62"/>
      <c r="D429" s="54" t="s">
        <v>64</v>
      </c>
      <c r="E429" s="65"/>
      <c r="F429" s="62"/>
      <c r="G429" s="54" t="s">
        <v>65</v>
      </c>
      <c r="H429" s="54"/>
      <c r="I429" s="54"/>
      <c r="J429" s="54"/>
      <c r="K429" s="68"/>
      <c r="Q429" s="1"/>
      <c r="R429" s="37"/>
    </row>
    <row r="430" spans="1:18" ht="14.25">
      <c r="A430" s="59" t="s">
        <v>60</v>
      </c>
      <c r="B430" s="62"/>
      <c r="C430" s="62"/>
      <c r="D430" s="54" t="s">
        <v>64</v>
      </c>
      <c r="E430" s="65"/>
      <c r="F430" s="62"/>
      <c r="G430" s="54" t="s">
        <v>65</v>
      </c>
      <c r="H430" s="54"/>
      <c r="I430" s="54"/>
      <c r="J430" s="54"/>
      <c r="K430" s="68"/>
      <c r="Q430" s="1"/>
      <c r="R430" s="37"/>
    </row>
    <row r="431" spans="1:18" ht="14.25">
      <c r="A431" s="59" t="s">
        <v>60</v>
      </c>
      <c r="B431" s="62"/>
      <c r="C431" s="62"/>
      <c r="D431" s="54" t="s">
        <v>64</v>
      </c>
      <c r="E431" s="65"/>
      <c r="F431" s="62"/>
      <c r="G431" s="54" t="s">
        <v>65</v>
      </c>
      <c r="H431" s="54"/>
      <c r="I431" s="54"/>
      <c r="J431" s="54"/>
      <c r="K431" s="68"/>
      <c r="Q431" s="1"/>
      <c r="R431" s="37"/>
    </row>
    <row r="432" spans="1:18" ht="14.25">
      <c r="A432" s="59" t="s">
        <v>60</v>
      </c>
      <c r="B432" s="62"/>
      <c r="C432" s="62"/>
      <c r="D432" s="54" t="s">
        <v>64</v>
      </c>
      <c r="E432" s="65"/>
      <c r="F432" s="62"/>
      <c r="G432" s="54" t="s">
        <v>65</v>
      </c>
      <c r="H432" s="54"/>
      <c r="I432" s="54"/>
      <c r="J432" s="54"/>
      <c r="K432" s="68"/>
      <c r="Q432" s="1"/>
      <c r="R432" s="37"/>
    </row>
    <row r="433" spans="1:18" ht="14.25">
      <c r="A433" s="59" t="s">
        <v>60</v>
      </c>
      <c r="B433" s="62"/>
      <c r="C433" s="62"/>
      <c r="D433" s="54" t="s">
        <v>64</v>
      </c>
      <c r="E433" s="65"/>
      <c r="F433" s="62"/>
      <c r="G433" s="54" t="s">
        <v>65</v>
      </c>
      <c r="H433" s="54"/>
      <c r="I433" s="54"/>
      <c r="J433" s="54"/>
      <c r="K433" s="68"/>
      <c r="Q433" s="1"/>
      <c r="R433" s="37"/>
    </row>
    <row r="434" spans="1:18" ht="14.25">
      <c r="A434" s="59" t="s">
        <v>60</v>
      </c>
      <c r="B434" s="62"/>
      <c r="C434" s="62"/>
      <c r="D434" s="54" t="s">
        <v>64</v>
      </c>
      <c r="E434" s="65"/>
      <c r="F434" s="62"/>
      <c r="G434" s="54" t="s">
        <v>65</v>
      </c>
      <c r="H434" s="54"/>
      <c r="I434" s="54"/>
      <c r="J434" s="54"/>
      <c r="K434" s="68"/>
      <c r="Q434" s="1"/>
      <c r="R434" s="37"/>
    </row>
    <row r="435" spans="1:18" ht="14.25">
      <c r="A435" s="59" t="s">
        <v>60</v>
      </c>
      <c r="B435" s="62"/>
      <c r="C435" s="62"/>
      <c r="D435" s="54" t="s">
        <v>64</v>
      </c>
      <c r="E435" s="65"/>
      <c r="F435" s="62"/>
      <c r="G435" s="54" t="s">
        <v>65</v>
      </c>
      <c r="H435" s="54"/>
      <c r="I435" s="54"/>
      <c r="J435" s="54"/>
      <c r="K435" s="68"/>
      <c r="Q435" s="1"/>
      <c r="R435" s="37"/>
    </row>
    <row r="436" spans="1:18" ht="14.25">
      <c r="A436" s="59" t="s">
        <v>60</v>
      </c>
      <c r="B436" s="62"/>
      <c r="C436" s="62"/>
      <c r="D436" s="54" t="s">
        <v>64</v>
      </c>
      <c r="E436" s="65"/>
      <c r="F436" s="62"/>
      <c r="G436" s="54" t="s">
        <v>65</v>
      </c>
      <c r="H436" s="54"/>
      <c r="I436" s="54"/>
      <c r="J436" s="54"/>
      <c r="K436" s="68"/>
      <c r="Q436" s="1"/>
      <c r="R436" s="37"/>
    </row>
    <row r="437" spans="1:18" ht="14.25">
      <c r="A437" s="59" t="s">
        <v>60</v>
      </c>
      <c r="B437" s="62"/>
      <c r="C437" s="62"/>
      <c r="D437" s="54" t="s">
        <v>64</v>
      </c>
      <c r="E437" s="65"/>
      <c r="F437" s="62"/>
      <c r="G437" s="54" t="s">
        <v>65</v>
      </c>
      <c r="H437" s="54"/>
      <c r="I437" s="54"/>
      <c r="J437" s="54"/>
      <c r="K437" s="68"/>
      <c r="Q437" s="1"/>
      <c r="R437" s="37"/>
    </row>
    <row r="438" spans="1:18" ht="14.25">
      <c r="A438" s="59" t="s">
        <v>60</v>
      </c>
      <c r="B438" s="62"/>
      <c r="C438" s="62"/>
      <c r="D438" s="54" t="s">
        <v>64</v>
      </c>
      <c r="E438" s="65"/>
      <c r="F438" s="62"/>
      <c r="G438" s="54" t="s">
        <v>65</v>
      </c>
      <c r="H438" s="54"/>
      <c r="I438" s="54"/>
      <c r="J438" s="54"/>
      <c r="K438" s="68"/>
      <c r="Q438" s="1"/>
      <c r="R438" s="37"/>
    </row>
    <row r="439" spans="1:18" ht="14.25">
      <c r="A439" s="59" t="s">
        <v>60</v>
      </c>
      <c r="B439" s="62"/>
      <c r="C439" s="62"/>
      <c r="D439" s="54" t="s">
        <v>64</v>
      </c>
      <c r="E439" s="65"/>
      <c r="F439" s="62"/>
      <c r="G439" s="54" t="s">
        <v>65</v>
      </c>
      <c r="H439" s="54"/>
      <c r="I439" s="54"/>
      <c r="J439" s="54"/>
      <c r="K439" s="68"/>
      <c r="Q439" s="1"/>
      <c r="R439" s="37"/>
    </row>
    <row r="440" spans="1:18" ht="14.25">
      <c r="A440" s="59" t="s">
        <v>60</v>
      </c>
      <c r="B440" s="62"/>
      <c r="C440" s="62"/>
      <c r="D440" s="54" t="s">
        <v>64</v>
      </c>
      <c r="E440" s="65"/>
      <c r="F440" s="62"/>
      <c r="G440" s="54" t="s">
        <v>65</v>
      </c>
      <c r="H440" s="54"/>
      <c r="I440" s="54"/>
      <c r="J440" s="54"/>
      <c r="K440" s="68"/>
      <c r="Q440" s="1"/>
      <c r="R440" s="37"/>
    </row>
    <row r="441" spans="1:18" ht="14.25">
      <c r="A441" s="59" t="s">
        <v>60</v>
      </c>
      <c r="B441" s="62"/>
      <c r="C441" s="62"/>
      <c r="D441" s="54" t="s">
        <v>64</v>
      </c>
      <c r="E441" s="65"/>
      <c r="F441" s="62"/>
      <c r="G441" s="54" t="s">
        <v>65</v>
      </c>
      <c r="H441" s="54"/>
      <c r="I441" s="54"/>
      <c r="J441" s="54"/>
      <c r="K441" s="68"/>
      <c r="Q441" s="1"/>
      <c r="R441" s="37"/>
    </row>
    <row r="442" spans="1:18" ht="14.25">
      <c r="A442" s="59" t="s">
        <v>60</v>
      </c>
      <c r="B442" s="62"/>
      <c r="C442" s="62"/>
      <c r="D442" s="54" t="s">
        <v>64</v>
      </c>
      <c r="E442" s="65"/>
      <c r="F442" s="62"/>
      <c r="G442" s="54" t="s">
        <v>65</v>
      </c>
      <c r="H442" s="54"/>
      <c r="I442" s="54"/>
      <c r="J442" s="54"/>
      <c r="K442" s="68"/>
      <c r="Q442" s="1"/>
      <c r="R442" s="37"/>
    </row>
    <row r="443" spans="1:18" ht="14.25">
      <c r="A443" s="59" t="s">
        <v>60</v>
      </c>
      <c r="B443" s="62"/>
      <c r="C443" s="62"/>
      <c r="D443" s="54" t="s">
        <v>64</v>
      </c>
      <c r="E443" s="65"/>
      <c r="F443" s="62"/>
      <c r="G443" s="54" t="s">
        <v>65</v>
      </c>
      <c r="H443" s="54"/>
      <c r="I443" s="54"/>
      <c r="J443" s="54"/>
      <c r="K443" s="68"/>
      <c r="Q443" s="1"/>
      <c r="R443" s="37"/>
    </row>
    <row r="444" spans="1:18" ht="14.25">
      <c r="A444" s="59" t="s">
        <v>60</v>
      </c>
      <c r="B444" s="62"/>
      <c r="C444" s="62"/>
      <c r="D444" s="54" t="s">
        <v>64</v>
      </c>
      <c r="E444" s="65"/>
      <c r="F444" s="62"/>
      <c r="G444" s="54" t="s">
        <v>65</v>
      </c>
      <c r="H444" s="54"/>
      <c r="I444" s="54"/>
      <c r="J444" s="54"/>
      <c r="K444" s="68"/>
      <c r="Q444" s="1"/>
      <c r="R444" s="37"/>
    </row>
    <row r="445" spans="1:18" ht="14.25">
      <c r="A445" s="59" t="s">
        <v>60</v>
      </c>
      <c r="B445" s="62"/>
      <c r="C445" s="62"/>
      <c r="D445" s="54" t="s">
        <v>64</v>
      </c>
      <c r="E445" s="65"/>
      <c r="F445" s="62"/>
      <c r="G445" s="54" t="s">
        <v>65</v>
      </c>
      <c r="H445" s="54"/>
      <c r="I445" s="54"/>
      <c r="J445" s="54"/>
      <c r="K445" s="68"/>
      <c r="Q445" s="1"/>
      <c r="R445" s="37"/>
    </row>
    <row r="446" spans="1:18" ht="14.25">
      <c r="A446" s="59" t="s">
        <v>60</v>
      </c>
      <c r="B446" s="62"/>
      <c r="C446" s="62"/>
      <c r="D446" s="54" t="s">
        <v>64</v>
      </c>
      <c r="E446" s="65"/>
      <c r="F446" s="62"/>
      <c r="G446" s="54" t="s">
        <v>65</v>
      </c>
      <c r="H446" s="54"/>
      <c r="I446" s="54"/>
      <c r="J446" s="54"/>
      <c r="K446" s="68"/>
      <c r="Q446" s="1"/>
      <c r="R446" s="37"/>
    </row>
    <row r="447" spans="1:18" ht="14.25">
      <c r="A447" s="59" t="s">
        <v>60</v>
      </c>
      <c r="B447" s="62"/>
      <c r="C447" s="62"/>
      <c r="D447" s="54" t="s">
        <v>64</v>
      </c>
      <c r="E447" s="65"/>
      <c r="F447" s="62"/>
      <c r="G447" s="54" t="s">
        <v>65</v>
      </c>
      <c r="H447" s="54"/>
      <c r="I447" s="54"/>
      <c r="J447" s="54"/>
      <c r="K447" s="68"/>
      <c r="Q447" s="1"/>
      <c r="R447" s="37"/>
    </row>
    <row r="448" spans="1:18" ht="14.25">
      <c r="A448" s="59" t="s">
        <v>60</v>
      </c>
      <c r="B448" s="62"/>
      <c r="C448" s="62"/>
      <c r="D448" s="54" t="s">
        <v>64</v>
      </c>
      <c r="E448" s="65"/>
      <c r="F448" s="62"/>
      <c r="G448" s="54" t="s">
        <v>65</v>
      </c>
      <c r="H448" s="54"/>
      <c r="I448" s="54"/>
      <c r="J448" s="54"/>
      <c r="K448" s="68"/>
      <c r="Q448" s="1"/>
      <c r="R448" s="37"/>
    </row>
    <row r="449" spans="1:18" ht="14.25">
      <c r="A449" s="59" t="s">
        <v>60</v>
      </c>
      <c r="B449" s="62"/>
      <c r="C449" s="62"/>
      <c r="D449" s="54" t="s">
        <v>64</v>
      </c>
      <c r="E449" s="65"/>
      <c r="F449" s="62"/>
      <c r="G449" s="54" t="s">
        <v>65</v>
      </c>
      <c r="H449" s="54"/>
      <c r="I449" s="54"/>
      <c r="J449" s="54"/>
      <c r="K449" s="68"/>
      <c r="Q449" s="1"/>
      <c r="R449" s="37"/>
    </row>
    <row r="450" spans="1:18" ht="14.25">
      <c r="A450" s="59" t="s">
        <v>60</v>
      </c>
      <c r="B450" s="62"/>
      <c r="C450" s="62"/>
      <c r="D450" s="54" t="s">
        <v>64</v>
      </c>
      <c r="E450" s="65"/>
      <c r="F450" s="62"/>
      <c r="G450" s="54" t="s">
        <v>65</v>
      </c>
      <c r="H450" s="54"/>
      <c r="I450" s="54"/>
      <c r="J450" s="54"/>
      <c r="K450" s="68"/>
      <c r="Q450" s="1"/>
      <c r="R450" s="37"/>
    </row>
    <row r="451" spans="1:18" ht="14.25">
      <c r="A451" s="59" t="s">
        <v>60</v>
      </c>
      <c r="B451" s="62"/>
      <c r="C451" s="62"/>
      <c r="D451" s="54" t="s">
        <v>64</v>
      </c>
      <c r="E451" s="65"/>
      <c r="F451" s="62"/>
      <c r="G451" s="54" t="s">
        <v>65</v>
      </c>
      <c r="H451" s="54"/>
      <c r="I451" s="54"/>
      <c r="J451" s="54"/>
      <c r="K451" s="68"/>
      <c r="Q451" s="1"/>
      <c r="R451" s="37"/>
    </row>
    <row r="452" spans="1:18" ht="14.25">
      <c r="A452" s="59" t="s">
        <v>60</v>
      </c>
      <c r="B452" s="62"/>
      <c r="C452" s="62"/>
      <c r="D452" s="54" t="s">
        <v>64</v>
      </c>
      <c r="E452" s="65"/>
      <c r="F452" s="62"/>
      <c r="G452" s="54" t="s">
        <v>65</v>
      </c>
      <c r="H452" s="54"/>
      <c r="I452" s="54"/>
      <c r="J452" s="54"/>
      <c r="K452" s="68"/>
      <c r="Q452" s="1"/>
      <c r="R452" s="37"/>
    </row>
    <row r="453" spans="1:18" ht="14.25">
      <c r="A453" s="59" t="s">
        <v>60</v>
      </c>
      <c r="B453" s="62"/>
      <c r="C453" s="62"/>
      <c r="D453" s="54" t="s">
        <v>64</v>
      </c>
      <c r="E453" s="65"/>
      <c r="F453" s="62"/>
      <c r="G453" s="54" t="s">
        <v>65</v>
      </c>
      <c r="H453" s="54"/>
      <c r="I453" s="54"/>
      <c r="J453" s="54"/>
      <c r="K453" s="68"/>
      <c r="Q453" s="1"/>
      <c r="R453" s="37"/>
    </row>
    <row r="454" spans="1:18" ht="14.25">
      <c r="A454" s="59" t="s">
        <v>60</v>
      </c>
      <c r="B454" s="62"/>
      <c r="C454" s="62"/>
      <c r="D454" s="54" t="s">
        <v>64</v>
      </c>
      <c r="E454" s="65"/>
      <c r="F454" s="62"/>
      <c r="G454" s="54" t="s">
        <v>65</v>
      </c>
      <c r="H454" s="54"/>
      <c r="I454" s="54"/>
      <c r="J454" s="54"/>
      <c r="K454" s="68"/>
      <c r="Q454" s="1"/>
      <c r="R454" s="37"/>
    </row>
    <row r="455" spans="1:18" ht="14.25">
      <c r="A455" s="59" t="s">
        <v>60</v>
      </c>
      <c r="B455" s="62"/>
      <c r="C455" s="62"/>
      <c r="D455" s="54" t="s">
        <v>64</v>
      </c>
      <c r="E455" s="65"/>
      <c r="F455" s="62"/>
      <c r="G455" s="54" t="s">
        <v>65</v>
      </c>
      <c r="H455" s="54"/>
      <c r="I455" s="54"/>
      <c r="J455" s="54"/>
      <c r="K455" s="68"/>
      <c r="Q455" s="1"/>
      <c r="R455" s="37"/>
    </row>
    <row r="456" spans="1:18" ht="14.25">
      <c r="A456" s="59" t="s">
        <v>60</v>
      </c>
      <c r="B456" s="62"/>
      <c r="C456" s="62"/>
      <c r="D456" s="54" t="s">
        <v>64</v>
      </c>
      <c r="E456" s="65"/>
      <c r="F456" s="62"/>
      <c r="G456" s="54" t="s">
        <v>65</v>
      </c>
      <c r="H456" s="54"/>
      <c r="I456" s="54"/>
      <c r="J456" s="54"/>
      <c r="K456" s="68"/>
      <c r="Q456" s="1"/>
      <c r="R456" s="37"/>
    </row>
    <row r="457" spans="1:18" ht="14.25">
      <c r="A457" s="59" t="s">
        <v>60</v>
      </c>
      <c r="B457" s="62"/>
      <c r="C457" s="62"/>
      <c r="D457" s="54" t="s">
        <v>64</v>
      </c>
      <c r="E457" s="65"/>
      <c r="F457" s="62"/>
      <c r="G457" s="54" t="s">
        <v>65</v>
      </c>
      <c r="H457" s="54"/>
      <c r="I457" s="54"/>
      <c r="J457" s="54"/>
      <c r="K457" s="68"/>
      <c r="Q457" s="1"/>
      <c r="R457" s="37"/>
    </row>
    <row r="458" spans="1:18" ht="14.25">
      <c r="A458" s="59" t="s">
        <v>60</v>
      </c>
      <c r="B458" s="62"/>
      <c r="C458" s="62"/>
      <c r="D458" s="54" t="s">
        <v>64</v>
      </c>
      <c r="E458" s="65"/>
      <c r="F458" s="62"/>
      <c r="G458" s="54" t="s">
        <v>65</v>
      </c>
      <c r="H458" s="54"/>
      <c r="I458" s="54"/>
      <c r="J458" s="54"/>
      <c r="K458" s="68"/>
      <c r="Q458" s="1"/>
      <c r="R458" s="37"/>
    </row>
    <row r="459" spans="1:18" ht="14.25">
      <c r="A459" s="59" t="s">
        <v>60</v>
      </c>
      <c r="B459" s="62"/>
      <c r="C459" s="62"/>
      <c r="D459" s="54" t="s">
        <v>64</v>
      </c>
      <c r="E459" s="65"/>
      <c r="F459" s="62"/>
      <c r="G459" s="54" t="s">
        <v>65</v>
      </c>
      <c r="H459" s="54"/>
      <c r="I459" s="54"/>
      <c r="J459" s="54"/>
      <c r="K459" s="68"/>
      <c r="Q459" s="1"/>
      <c r="R459" s="37"/>
    </row>
    <row r="460" spans="1:18" ht="14.25">
      <c r="A460" s="59" t="s">
        <v>60</v>
      </c>
      <c r="B460" s="62"/>
      <c r="C460" s="62"/>
      <c r="D460" s="54" t="s">
        <v>64</v>
      </c>
      <c r="E460" s="65"/>
      <c r="F460" s="62"/>
      <c r="G460" s="54" t="s">
        <v>65</v>
      </c>
      <c r="H460" s="54"/>
      <c r="I460" s="54"/>
      <c r="J460" s="54"/>
      <c r="K460" s="68"/>
      <c r="Q460" s="1"/>
      <c r="R460" s="37"/>
    </row>
    <row r="461" spans="1:18" ht="14.25">
      <c r="A461" s="59" t="s">
        <v>60</v>
      </c>
      <c r="B461" s="62"/>
      <c r="C461" s="62"/>
      <c r="D461" s="54" t="s">
        <v>64</v>
      </c>
      <c r="E461" s="65"/>
      <c r="F461" s="62"/>
      <c r="G461" s="54" t="s">
        <v>65</v>
      </c>
      <c r="H461" s="54"/>
      <c r="I461" s="54"/>
      <c r="J461" s="54"/>
      <c r="K461" s="68"/>
      <c r="Q461" s="1"/>
      <c r="R461" s="37"/>
    </row>
    <row r="462" spans="1:18" ht="14.25">
      <c r="A462" s="59" t="s">
        <v>60</v>
      </c>
      <c r="B462" s="62"/>
      <c r="C462" s="62"/>
      <c r="D462" s="54" t="s">
        <v>64</v>
      </c>
      <c r="E462" s="65"/>
      <c r="F462" s="62"/>
      <c r="G462" s="54" t="s">
        <v>65</v>
      </c>
      <c r="H462" s="54"/>
      <c r="I462" s="54"/>
      <c r="J462" s="54"/>
      <c r="K462" s="68"/>
      <c r="Q462" s="1"/>
      <c r="R462" s="37"/>
    </row>
    <row r="463" spans="1:18" ht="14.25">
      <c r="A463" s="59" t="s">
        <v>60</v>
      </c>
      <c r="B463" s="62"/>
      <c r="C463" s="62"/>
      <c r="D463" s="54" t="s">
        <v>64</v>
      </c>
      <c r="E463" s="65"/>
      <c r="F463" s="62"/>
      <c r="G463" s="54" t="s">
        <v>65</v>
      </c>
      <c r="H463" s="54"/>
      <c r="I463" s="54"/>
      <c r="J463" s="54"/>
      <c r="K463" s="68"/>
      <c r="Q463" s="1"/>
      <c r="R463" s="37"/>
    </row>
    <row r="464" spans="1:18" ht="14.25">
      <c r="A464" s="59" t="s">
        <v>60</v>
      </c>
      <c r="B464" s="62"/>
      <c r="C464" s="62"/>
      <c r="D464" s="54" t="s">
        <v>64</v>
      </c>
      <c r="E464" s="65"/>
      <c r="F464" s="62"/>
      <c r="G464" s="54" t="s">
        <v>65</v>
      </c>
      <c r="H464" s="54"/>
      <c r="I464" s="54"/>
      <c r="J464" s="54"/>
      <c r="K464" s="68"/>
      <c r="Q464" s="1"/>
      <c r="R464" s="37"/>
    </row>
    <row r="465" spans="1:18" ht="14.25">
      <c r="A465" s="59" t="s">
        <v>60</v>
      </c>
      <c r="B465" s="62"/>
      <c r="C465" s="62"/>
      <c r="D465" s="54" t="s">
        <v>64</v>
      </c>
      <c r="E465" s="65"/>
      <c r="F465" s="62"/>
      <c r="G465" s="54" t="s">
        <v>65</v>
      </c>
      <c r="H465" s="54"/>
      <c r="I465" s="54"/>
      <c r="J465" s="54"/>
      <c r="K465" s="68"/>
      <c r="Q465" s="1"/>
      <c r="R465" s="37"/>
    </row>
    <row r="466" spans="1:18" ht="14.25">
      <c r="A466" s="59" t="s">
        <v>60</v>
      </c>
      <c r="B466" s="62"/>
      <c r="C466" s="62"/>
      <c r="D466" s="54" t="s">
        <v>64</v>
      </c>
      <c r="E466" s="65"/>
      <c r="F466" s="62"/>
      <c r="G466" s="54" t="s">
        <v>65</v>
      </c>
      <c r="H466" s="54"/>
      <c r="I466" s="54"/>
      <c r="J466" s="54"/>
      <c r="K466" s="68"/>
      <c r="Q466" s="1"/>
      <c r="R466" s="37"/>
    </row>
    <row r="467" spans="1:18" ht="14.25">
      <c r="A467" s="59" t="s">
        <v>60</v>
      </c>
      <c r="B467" s="62"/>
      <c r="C467" s="62"/>
      <c r="D467" s="54" t="s">
        <v>64</v>
      </c>
      <c r="E467" s="65"/>
      <c r="F467" s="62"/>
      <c r="G467" s="54" t="s">
        <v>65</v>
      </c>
      <c r="H467" s="54"/>
      <c r="I467" s="54"/>
      <c r="J467" s="54"/>
      <c r="K467" s="68"/>
      <c r="Q467" s="1"/>
      <c r="R467" s="37"/>
    </row>
    <row r="468" spans="1:18" ht="14.25">
      <c r="A468" s="59" t="s">
        <v>60</v>
      </c>
      <c r="B468" s="62"/>
      <c r="C468" s="62"/>
      <c r="D468" s="54" t="s">
        <v>64</v>
      </c>
      <c r="E468" s="65"/>
      <c r="F468" s="62"/>
      <c r="G468" s="54" t="s">
        <v>65</v>
      </c>
      <c r="H468" s="54"/>
      <c r="I468" s="54"/>
      <c r="J468" s="54"/>
      <c r="K468" s="68"/>
      <c r="Q468" s="1"/>
      <c r="R468" s="37"/>
    </row>
    <row r="469" spans="1:18" ht="14.25">
      <c r="A469" s="59" t="s">
        <v>60</v>
      </c>
      <c r="B469" s="62"/>
      <c r="C469" s="62"/>
      <c r="D469" s="54" t="s">
        <v>64</v>
      </c>
      <c r="E469" s="65"/>
      <c r="F469" s="62"/>
      <c r="G469" s="54" t="s">
        <v>65</v>
      </c>
      <c r="H469" s="54"/>
      <c r="I469" s="54"/>
      <c r="J469" s="54"/>
      <c r="K469" s="68"/>
      <c r="Q469" s="1"/>
      <c r="R469" s="37"/>
    </row>
    <row r="470" spans="1:18" ht="14.25">
      <c r="A470" s="59" t="s">
        <v>60</v>
      </c>
      <c r="B470" s="62"/>
      <c r="C470" s="62"/>
      <c r="D470" s="54" t="s">
        <v>64</v>
      </c>
      <c r="E470" s="65"/>
      <c r="F470" s="62"/>
      <c r="G470" s="54" t="s">
        <v>65</v>
      </c>
      <c r="H470" s="54"/>
      <c r="I470" s="54"/>
      <c r="J470" s="54"/>
      <c r="K470" s="68"/>
      <c r="Q470" s="1"/>
      <c r="R470" s="37"/>
    </row>
    <row r="471" spans="1:18" ht="14.25">
      <c r="A471" s="59" t="s">
        <v>60</v>
      </c>
      <c r="B471" s="62"/>
      <c r="C471" s="62"/>
      <c r="D471" s="54" t="s">
        <v>64</v>
      </c>
      <c r="E471" s="65"/>
      <c r="F471" s="62"/>
      <c r="G471" s="54" t="s">
        <v>65</v>
      </c>
      <c r="H471" s="54"/>
      <c r="I471" s="54"/>
      <c r="J471" s="54"/>
      <c r="K471" s="68"/>
      <c r="Q471" s="1"/>
      <c r="R471" s="37"/>
    </row>
    <row r="472" spans="1:18" ht="14.25">
      <c r="A472" s="59" t="s">
        <v>60</v>
      </c>
      <c r="B472" s="62"/>
      <c r="C472" s="62"/>
      <c r="D472" s="54" t="s">
        <v>64</v>
      </c>
      <c r="E472" s="65"/>
      <c r="F472" s="62"/>
      <c r="G472" s="54" t="s">
        <v>65</v>
      </c>
      <c r="H472" s="54"/>
      <c r="I472" s="54"/>
      <c r="J472" s="54"/>
      <c r="K472" s="68"/>
      <c r="Q472" s="1"/>
      <c r="R472" s="37"/>
    </row>
    <row r="473" spans="1:18" ht="14.25">
      <c r="A473" s="59" t="s">
        <v>60</v>
      </c>
      <c r="B473" s="62"/>
      <c r="C473" s="62"/>
      <c r="D473" s="54" t="s">
        <v>64</v>
      </c>
      <c r="E473" s="65"/>
      <c r="F473" s="62"/>
      <c r="G473" s="54" t="s">
        <v>65</v>
      </c>
      <c r="H473" s="54"/>
      <c r="I473" s="54"/>
      <c r="J473" s="54"/>
      <c r="K473" s="68"/>
      <c r="Q473" s="1"/>
      <c r="R473" s="37"/>
    </row>
    <row r="474" spans="1:18" ht="14.25">
      <c r="A474" s="59" t="s">
        <v>60</v>
      </c>
      <c r="B474" s="62"/>
      <c r="C474" s="62"/>
      <c r="D474" s="54" t="s">
        <v>64</v>
      </c>
      <c r="E474" s="65"/>
      <c r="F474" s="62"/>
      <c r="G474" s="54" t="s">
        <v>65</v>
      </c>
      <c r="H474" s="54"/>
      <c r="I474" s="54"/>
      <c r="J474" s="54"/>
      <c r="K474" s="68"/>
      <c r="Q474" s="1"/>
      <c r="R474" s="37"/>
    </row>
    <row r="475" spans="1:18" ht="14.25">
      <c r="A475" s="59" t="s">
        <v>60</v>
      </c>
      <c r="B475" s="62"/>
      <c r="C475" s="62"/>
      <c r="D475" s="54" t="s">
        <v>64</v>
      </c>
      <c r="E475" s="65"/>
      <c r="F475" s="62"/>
      <c r="G475" s="54" t="s">
        <v>65</v>
      </c>
      <c r="H475" s="54"/>
      <c r="I475" s="54"/>
      <c r="J475" s="54"/>
      <c r="K475" s="68"/>
      <c r="Q475" s="1"/>
      <c r="R475" s="37"/>
    </row>
    <row r="476" spans="1:18" ht="14.25">
      <c r="A476" s="59" t="s">
        <v>60</v>
      </c>
      <c r="B476" s="62"/>
      <c r="C476" s="62"/>
      <c r="D476" s="54" t="s">
        <v>64</v>
      </c>
      <c r="E476" s="65"/>
      <c r="F476" s="62"/>
      <c r="G476" s="54" t="s">
        <v>65</v>
      </c>
      <c r="H476" s="54"/>
      <c r="I476" s="54"/>
      <c r="J476" s="54"/>
      <c r="K476" s="68"/>
      <c r="Q476" s="1"/>
      <c r="R476" s="37"/>
    </row>
    <row r="477" spans="1:18" ht="14.25">
      <c r="A477" s="59" t="s">
        <v>60</v>
      </c>
      <c r="B477" s="62"/>
      <c r="C477" s="62"/>
      <c r="D477" s="54" t="s">
        <v>64</v>
      </c>
      <c r="E477" s="65"/>
      <c r="F477" s="62"/>
      <c r="G477" s="54" t="s">
        <v>65</v>
      </c>
      <c r="H477" s="54"/>
      <c r="I477" s="54"/>
      <c r="J477" s="54"/>
      <c r="K477" s="68"/>
      <c r="Q477" s="1"/>
      <c r="R477" s="37"/>
    </row>
    <row r="478" spans="1:18" ht="14.25">
      <c r="A478" s="59" t="s">
        <v>60</v>
      </c>
      <c r="B478" s="62"/>
      <c r="C478" s="62"/>
      <c r="D478" s="54" t="s">
        <v>64</v>
      </c>
      <c r="E478" s="65"/>
      <c r="F478" s="62"/>
      <c r="G478" s="54" t="s">
        <v>65</v>
      </c>
      <c r="H478" s="54"/>
      <c r="I478" s="54"/>
      <c r="J478" s="54"/>
      <c r="K478" s="68"/>
      <c r="Q478" s="1"/>
      <c r="R478" s="37"/>
    </row>
    <row r="479" spans="1:18" ht="14.25">
      <c r="A479" s="59" t="s">
        <v>60</v>
      </c>
      <c r="B479" s="62"/>
      <c r="C479" s="62"/>
      <c r="D479" s="54" t="s">
        <v>64</v>
      </c>
      <c r="E479" s="65"/>
      <c r="F479" s="62"/>
      <c r="G479" s="54" t="s">
        <v>65</v>
      </c>
      <c r="H479" s="54"/>
      <c r="I479" s="54"/>
      <c r="J479" s="54"/>
      <c r="K479" s="68"/>
      <c r="Q479" s="1"/>
      <c r="R479" s="37"/>
    </row>
    <row r="480" spans="1:18" ht="14.25">
      <c r="A480" s="59" t="s">
        <v>60</v>
      </c>
      <c r="B480" s="62"/>
      <c r="C480" s="62"/>
      <c r="D480" s="54" t="s">
        <v>64</v>
      </c>
      <c r="E480" s="65"/>
      <c r="F480" s="62"/>
      <c r="G480" s="54" t="s">
        <v>65</v>
      </c>
      <c r="H480" s="54"/>
      <c r="I480" s="54"/>
      <c r="J480" s="54"/>
      <c r="K480" s="68"/>
      <c r="Q480" s="1"/>
      <c r="R480" s="37"/>
    </row>
    <row r="481" spans="1:18" ht="14.25">
      <c r="A481" s="59" t="s">
        <v>60</v>
      </c>
      <c r="B481" s="62"/>
      <c r="C481" s="62"/>
      <c r="D481" s="54" t="s">
        <v>64</v>
      </c>
      <c r="E481" s="65"/>
      <c r="F481" s="62"/>
      <c r="G481" s="54" t="s">
        <v>65</v>
      </c>
      <c r="H481" s="54"/>
      <c r="I481" s="54"/>
      <c r="J481" s="54"/>
      <c r="K481" s="68"/>
      <c r="Q481" s="1"/>
      <c r="R481" s="37"/>
    </row>
    <row r="482" spans="1:18" ht="14.25">
      <c r="A482" s="59" t="s">
        <v>60</v>
      </c>
      <c r="B482" s="62"/>
      <c r="C482" s="62"/>
      <c r="D482" s="54" t="s">
        <v>64</v>
      </c>
      <c r="E482" s="65"/>
      <c r="F482" s="62"/>
      <c r="G482" s="54" t="s">
        <v>65</v>
      </c>
      <c r="H482" s="54"/>
      <c r="I482" s="54"/>
      <c r="J482" s="54"/>
      <c r="K482" s="68"/>
      <c r="Q482" s="1"/>
      <c r="R482" s="37"/>
    </row>
    <row r="483" spans="1:18" ht="14.25">
      <c r="A483" s="59" t="s">
        <v>60</v>
      </c>
      <c r="B483" s="62"/>
      <c r="C483" s="62"/>
      <c r="D483" s="54" t="s">
        <v>64</v>
      </c>
      <c r="E483" s="65"/>
      <c r="F483" s="62"/>
      <c r="G483" s="54" t="s">
        <v>65</v>
      </c>
      <c r="H483" s="54"/>
      <c r="I483" s="54"/>
      <c r="J483" s="54"/>
      <c r="K483" s="68"/>
      <c r="Q483" s="1"/>
      <c r="R483" s="37"/>
    </row>
    <row r="484" spans="1:18" ht="14.25">
      <c r="A484" s="59" t="s">
        <v>60</v>
      </c>
      <c r="B484" s="62"/>
      <c r="C484" s="62"/>
      <c r="D484" s="54" t="s">
        <v>64</v>
      </c>
      <c r="E484" s="65"/>
      <c r="F484" s="62"/>
      <c r="G484" s="54" t="s">
        <v>65</v>
      </c>
      <c r="H484" s="54"/>
      <c r="I484" s="54"/>
      <c r="J484" s="54"/>
      <c r="K484" s="68"/>
      <c r="Q484" s="1"/>
      <c r="R484" s="37"/>
    </row>
    <row r="485" spans="1:18" ht="14.25">
      <c r="A485" s="59" t="s">
        <v>60</v>
      </c>
      <c r="B485" s="62"/>
      <c r="C485" s="62"/>
      <c r="D485" s="54" t="s">
        <v>64</v>
      </c>
      <c r="E485" s="65"/>
      <c r="F485" s="62"/>
      <c r="G485" s="54" t="s">
        <v>65</v>
      </c>
      <c r="H485" s="54"/>
      <c r="I485" s="54"/>
      <c r="J485" s="54"/>
      <c r="K485" s="68"/>
      <c r="Q485" s="1"/>
      <c r="R485" s="37"/>
    </row>
    <row r="486" spans="1:18" ht="14.25">
      <c r="A486" s="59" t="s">
        <v>60</v>
      </c>
      <c r="B486" s="62"/>
      <c r="C486" s="62"/>
      <c r="D486" s="54" t="s">
        <v>64</v>
      </c>
      <c r="E486" s="65"/>
      <c r="F486" s="62"/>
      <c r="G486" s="54" t="s">
        <v>65</v>
      </c>
      <c r="H486" s="54"/>
      <c r="I486" s="54"/>
      <c r="J486" s="54"/>
      <c r="K486" s="68"/>
      <c r="Q486" s="1"/>
      <c r="R486" s="37"/>
    </row>
    <row r="487" spans="1:18" ht="14.25">
      <c r="A487" s="59" t="s">
        <v>60</v>
      </c>
      <c r="B487" s="62"/>
      <c r="C487" s="62"/>
      <c r="D487" s="54" t="s">
        <v>64</v>
      </c>
      <c r="E487" s="65"/>
      <c r="F487" s="62"/>
      <c r="G487" s="54" t="s">
        <v>65</v>
      </c>
      <c r="H487" s="54"/>
      <c r="I487" s="54"/>
      <c r="J487" s="54"/>
      <c r="K487" s="68"/>
      <c r="Q487" s="1"/>
      <c r="R487" s="37"/>
    </row>
    <row r="488" spans="1:18" ht="15" thickBot="1">
      <c r="A488" s="59" t="s">
        <v>60</v>
      </c>
      <c r="B488" s="62"/>
      <c r="C488" s="62"/>
      <c r="D488" s="54" t="s">
        <v>64</v>
      </c>
      <c r="E488" s="65"/>
      <c r="F488" s="62"/>
      <c r="G488" s="54" t="s">
        <v>65</v>
      </c>
      <c r="H488" s="54"/>
      <c r="I488" s="54"/>
      <c r="J488" s="54"/>
      <c r="K488" s="68"/>
      <c r="Q488" s="1"/>
      <c r="R488" s="37"/>
    </row>
    <row r="489" spans="1:18" ht="14.25">
      <c r="A489" s="60" t="s">
        <v>61</v>
      </c>
      <c r="B489" s="63"/>
      <c r="C489" s="63"/>
      <c r="D489" s="56" t="s">
        <v>64</v>
      </c>
      <c r="E489" s="66"/>
      <c r="F489" s="63"/>
      <c r="G489" s="56" t="s">
        <v>65</v>
      </c>
      <c r="H489" s="56"/>
      <c r="I489" s="56"/>
      <c r="J489" s="56"/>
      <c r="K489" s="69"/>
      <c r="Q489" s="1"/>
      <c r="R489" s="37"/>
    </row>
    <row r="490" spans="1:18" ht="14.25">
      <c r="A490" s="59" t="s">
        <v>61</v>
      </c>
      <c r="B490" s="62"/>
      <c r="C490" s="62"/>
      <c r="D490" s="54" t="s">
        <v>68</v>
      </c>
      <c r="E490" s="65"/>
      <c r="F490" s="62"/>
      <c r="G490" s="54" t="s">
        <v>67</v>
      </c>
      <c r="H490" s="54"/>
      <c r="I490" s="54"/>
      <c r="J490" s="54"/>
      <c r="K490" s="68"/>
      <c r="Q490" s="1"/>
      <c r="R490" s="37"/>
    </row>
    <row r="491" spans="1:18" ht="14.25">
      <c r="A491" s="59" t="s">
        <v>61</v>
      </c>
      <c r="B491" s="62"/>
      <c r="C491" s="62"/>
      <c r="D491" s="54" t="s">
        <v>64</v>
      </c>
      <c r="E491" s="65"/>
      <c r="F491" s="62"/>
      <c r="G491" s="54" t="s">
        <v>65</v>
      </c>
      <c r="H491" s="54"/>
      <c r="I491" s="54"/>
      <c r="J491" s="54"/>
      <c r="K491" s="68"/>
      <c r="Q491" s="1"/>
      <c r="R491" s="37"/>
    </row>
    <row r="492" spans="1:18" ht="14.25">
      <c r="A492" s="59" t="s">
        <v>61</v>
      </c>
      <c r="B492" s="62"/>
      <c r="C492" s="62"/>
      <c r="D492" s="54" t="s">
        <v>68</v>
      </c>
      <c r="E492" s="65"/>
      <c r="F492" s="62"/>
      <c r="G492" s="54" t="s">
        <v>67</v>
      </c>
      <c r="H492" s="54"/>
      <c r="I492" s="54"/>
      <c r="J492" s="54"/>
      <c r="K492" s="68"/>
      <c r="Q492" s="1"/>
      <c r="R492" s="37"/>
    </row>
    <row r="493" spans="1:18" ht="14.25">
      <c r="A493" s="59" t="s">
        <v>61</v>
      </c>
      <c r="B493" s="62"/>
      <c r="C493" s="62"/>
      <c r="D493" s="54" t="s">
        <v>64</v>
      </c>
      <c r="E493" s="65"/>
      <c r="F493" s="62"/>
      <c r="G493" s="54" t="s">
        <v>65</v>
      </c>
      <c r="H493" s="54"/>
      <c r="I493" s="54"/>
      <c r="J493" s="54"/>
      <c r="K493" s="68"/>
      <c r="Q493" s="1"/>
      <c r="R493" s="37"/>
    </row>
    <row r="494" spans="1:18" ht="14.25">
      <c r="A494" s="59" t="s">
        <v>61</v>
      </c>
      <c r="B494" s="62"/>
      <c r="C494" s="62"/>
      <c r="D494" s="54" t="s">
        <v>68</v>
      </c>
      <c r="E494" s="65"/>
      <c r="F494" s="62"/>
      <c r="G494" s="54" t="s">
        <v>67</v>
      </c>
      <c r="H494" s="54"/>
      <c r="I494" s="54"/>
      <c r="J494" s="54"/>
      <c r="K494" s="68"/>
      <c r="Q494" s="1"/>
      <c r="R494" s="37"/>
    </row>
    <row r="495" spans="1:18" ht="14.25">
      <c r="A495" s="59" t="s">
        <v>61</v>
      </c>
      <c r="B495" s="62"/>
      <c r="C495" s="62"/>
      <c r="D495" s="54" t="s">
        <v>64</v>
      </c>
      <c r="E495" s="65"/>
      <c r="F495" s="62"/>
      <c r="G495" s="54" t="s">
        <v>65</v>
      </c>
      <c r="H495" s="54"/>
      <c r="I495" s="54"/>
      <c r="J495" s="54"/>
      <c r="K495" s="68"/>
      <c r="Q495" s="1"/>
      <c r="R495" s="37"/>
    </row>
    <row r="496" spans="1:18" ht="14.25">
      <c r="A496" s="59" t="s">
        <v>61</v>
      </c>
      <c r="B496" s="62"/>
      <c r="C496" s="62"/>
      <c r="D496" s="54" t="s">
        <v>68</v>
      </c>
      <c r="E496" s="65"/>
      <c r="F496" s="62"/>
      <c r="G496" s="54" t="s">
        <v>67</v>
      </c>
      <c r="H496" s="54"/>
      <c r="I496" s="54"/>
      <c r="J496" s="54"/>
      <c r="K496" s="68"/>
      <c r="Q496" s="1"/>
      <c r="R496" s="37"/>
    </row>
    <row r="497" spans="1:18" ht="14.25">
      <c r="A497" s="59" t="s">
        <v>61</v>
      </c>
      <c r="B497" s="62"/>
      <c r="C497" s="62"/>
      <c r="D497" s="54" t="s">
        <v>64</v>
      </c>
      <c r="E497" s="65"/>
      <c r="F497" s="62"/>
      <c r="G497" s="54" t="s">
        <v>65</v>
      </c>
      <c r="H497" s="54"/>
      <c r="I497" s="54"/>
      <c r="J497" s="54"/>
      <c r="K497" s="68"/>
      <c r="Q497" s="1"/>
      <c r="R497" s="37"/>
    </row>
    <row r="498" spans="1:18" ht="14.25">
      <c r="A498" s="59" t="s">
        <v>61</v>
      </c>
      <c r="B498" s="62"/>
      <c r="C498" s="62"/>
      <c r="D498" s="54" t="s">
        <v>68</v>
      </c>
      <c r="E498" s="65"/>
      <c r="F498" s="62"/>
      <c r="G498" s="54" t="s">
        <v>67</v>
      </c>
      <c r="H498" s="54"/>
      <c r="I498" s="54"/>
      <c r="J498" s="54"/>
      <c r="K498" s="68"/>
      <c r="Q498" s="1"/>
      <c r="R498" s="37"/>
    </row>
    <row r="499" spans="1:18" ht="14.25">
      <c r="A499" s="59" t="s">
        <v>61</v>
      </c>
      <c r="B499" s="62"/>
      <c r="C499" s="62"/>
      <c r="D499" s="54" t="s">
        <v>64</v>
      </c>
      <c r="E499" s="65"/>
      <c r="F499" s="62"/>
      <c r="G499" s="54" t="s">
        <v>65</v>
      </c>
      <c r="H499" s="54"/>
      <c r="I499" s="54"/>
      <c r="J499" s="54"/>
      <c r="K499" s="68"/>
      <c r="Q499" s="1"/>
      <c r="R499" s="37"/>
    </row>
    <row r="500" spans="1:18" ht="14.25">
      <c r="A500" s="59" t="s">
        <v>61</v>
      </c>
      <c r="B500" s="62"/>
      <c r="C500" s="62"/>
      <c r="D500" s="54" t="s">
        <v>68</v>
      </c>
      <c r="E500" s="65"/>
      <c r="F500" s="62"/>
      <c r="G500" s="54" t="s">
        <v>67</v>
      </c>
      <c r="H500" s="54"/>
      <c r="I500" s="54"/>
      <c r="J500" s="54"/>
      <c r="K500" s="68"/>
      <c r="Q500" s="1"/>
      <c r="R500" s="37"/>
    </row>
    <row r="501" spans="1:18" ht="14.25">
      <c r="A501" s="59" t="s">
        <v>61</v>
      </c>
      <c r="B501" s="62"/>
      <c r="C501" s="62"/>
      <c r="D501" s="54" t="s">
        <v>64</v>
      </c>
      <c r="E501" s="65"/>
      <c r="F501" s="62"/>
      <c r="G501" s="54" t="s">
        <v>65</v>
      </c>
      <c r="H501" s="54"/>
      <c r="I501" s="54"/>
      <c r="J501" s="54"/>
      <c r="K501" s="68"/>
      <c r="Q501" s="1"/>
      <c r="R501" s="37"/>
    </row>
    <row r="502" spans="1:18" ht="14.25">
      <c r="A502" s="59" t="s">
        <v>61</v>
      </c>
      <c r="B502" s="62"/>
      <c r="C502" s="62"/>
      <c r="D502" s="54" t="s">
        <v>68</v>
      </c>
      <c r="E502" s="65"/>
      <c r="F502" s="62"/>
      <c r="G502" s="54" t="s">
        <v>67</v>
      </c>
      <c r="H502" s="54"/>
      <c r="I502" s="54"/>
      <c r="J502" s="54"/>
      <c r="K502" s="68"/>
      <c r="Q502" s="1"/>
      <c r="R502" s="37"/>
    </row>
    <row r="503" spans="1:18" ht="14.25">
      <c r="A503" s="59" t="s">
        <v>61</v>
      </c>
      <c r="B503" s="62"/>
      <c r="C503" s="62"/>
      <c r="D503" s="54" t="s">
        <v>64</v>
      </c>
      <c r="E503" s="65"/>
      <c r="F503" s="62"/>
      <c r="G503" s="54" t="s">
        <v>65</v>
      </c>
      <c r="H503" s="54"/>
      <c r="I503" s="54"/>
      <c r="J503" s="54"/>
      <c r="K503" s="68"/>
      <c r="Q503" s="1"/>
      <c r="R503" s="37"/>
    </row>
    <row r="504" spans="1:18" ht="14.25">
      <c r="A504" s="59" t="s">
        <v>61</v>
      </c>
      <c r="B504" s="62"/>
      <c r="C504" s="62"/>
      <c r="D504" s="54" t="s">
        <v>68</v>
      </c>
      <c r="E504" s="65"/>
      <c r="F504" s="62"/>
      <c r="G504" s="54" t="s">
        <v>67</v>
      </c>
      <c r="H504" s="54"/>
      <c r="I504" s="54"/>
      <c r="J504" s="54"/>
      <c r="K504" s="68"/>
      <c r="Q504" s="1"/>
      <c r="R504" s="37"/>
    </row>
    <row r="505" spans="1:18" ht="14.25">
      <c r="A505" s="59" t="s">
        <v>61</v>
      </c>
      <c r="B505" s="62"/>
      <c r="C505" s="62"/>
      <c r="D505" s="54" t="s">
        <v>64</v>
      </c>
      <c r="E505" s="65"/>
      <c r="F505" s="62"/>
      <c r="G505" s="54" t="s">
        <v>65</v>
      </c>
      <c r="H505" s="54"/>
      <c r="I505" s="54"/>
      <c r="J505" s="54"/>
      <c r="K505" s="68"/>
      <c r="Q505" s="1"/>
      <c r="R505" s="37"/>
    </row>
    <row r="506" spans="1:18" ht="14.25">
      <c r="A506" s="59" t="s">
        <v>61</v>
      </c>
      <c r="B506" s="62"/>
      <c r="C506" s="62"/>
      <c r="D506" s="54" t="s">
        <v>68</v>
      </c>
      <c r="E506" s="65"/>
      <c r="F506" s="62"/>
      <c r="G506" s="54" t="s">
        <v>67</v>
      </c>
      <c r="H506" s="54"/>
      <c r="I506" s="54"/>
      <c r="J506" s="54"/>
      <c r="K506" s="68"/>
      <c r="Q506" s="1"/>
      <c r="R506" s="37"/>
    </row>
    <row r="507" spans="1:18" ht="14.25">
      <c r="A507" s="59" t="s">
        <v>61</v>
      </c>
      <c r="B507" s="62"/>
      <c r="C507" s="62"/>
      <c r="D507" s="54" t="s">
        <v>64</v>
      </c>
      <c r="E507" s="65"/>
      <c r="F507" s="62"/>
      <c r="G507" s="54" t="s">
        <v>65</v>
      </c>
      <c r="H507" s="54"/>
      <c r="I507" s="54"/>
      <c r="J507" s="54"/>
      <c r="K507" s="68"/>
      <c r="Q507" s="1"/>
      <c r="R507" s="37"/>
    </row>
    <row r="508" spans="1:18" ht="14.25">
      <c r="A508" s="59" t="s">
        <v>61</v>
      </c>
      <c r="B508" s="62"/>
      <c r="C508" s="62"/>
      <c r="D508" s="54" t="s">
        <v>68</v>
      </c>
      <c r="E508" s="65"/>
      <c r="F508" s="62"/>
      <c r="G508" s="54" t="s">
        <v>67</v>
      </c>
      <c r="H508" s="54"/>
      <c r="I508" s="54"/>
      <c r="J508" s="54"/>
      <c r="K508" s="68"/>
      <c r="Q508" s="1"/>
      <c r="R508" s="37"/>
    </row>
    <row r="509" spans="1:18" ht="14.25">
      <c r="A509" s="59" t="s">
        <v>61</v>
      </c>
      <c r="B509" s="62"/>
      <c r="C509" s="62"/>
      <c r="D509" s="54" t="s">
        <v>64</v>
      </c>
      <c r="E509" s="65"/>
      <c r="F509" s="62"/>
      <c r="G509" s="54" t="s">
        <v>65</v>
      </c>
      <c r="H509" s="54"/>
      <c r="I509" s="54"/>
      <c r="J509" s="54"/>
      <c r="K509" s="68"/>
      <c r="Q509" s="1"/>
      <c r="R509" s="37"/>
    </row>
    <row r="510" spans="1:18" ht="14.25">
      <c r="A510" s="59" t="s">
        <v>61</v>
      </c>
      <c r="B510" s="62"/>
      <c r="C510" s="62"/>
      <c r="D510" s="54" t="s">
        <v>68</v>
      </c>
      <c r="E510" s="65"/>
      <c r="F510" s="62"/>
      <c r="G510" s="54" t="s">
        <v>67</v>
      </c>
      <c r="H510" s="54"/>
      <c r="I510" s="54"/>
      <c r="J510" s="54"/>
      <c r="K510" s="68"/>
      <c r="Q510" s="1"/>
      <c r="R510" s="37"/>
    </row>
    <row r="511" spans="1:18" ht="14.25">
      <c r="A511" s="59" t="s">
        <v>61</v>
      </c>
      <c r="B511" s="62"/>
      <c r="C511" s="62"/>
      <c r="D511" s="54" t="s">
        <v>64</v>
      </c>
      <c r="E511" s="65"/>
      <c r="F511" s="62"/>
      <c r="G511" s="54" t="s">
        <v>65</v>
      </c>
      <c r="H511" s="54"/>
      <c r="I511" s="54"/>
      <c r="J511" s="54"/>
      <c r="K511" s="68"/>
      <c r="Q511" s="1"/>
      <c r="R511" s="37"/>
    </row>
    <row r="512" spans="1:18" ht="14.25">
      <c r="A512" s="59" t="s">
        <v>61</v>
      </c>
      <c r="B512" s="62"/>
      <c r="C512" s="62"/>
      <c r="D512" s="54" t="s">
        <v>68</v>
      </c>
      <c r="E512" s="65"/>
      <c r="F512" s="62"/>
      <c r="G512" s="54" t="s">
        <v>67</v>
      </c>
      <c r="H512" s="54"/>
      <c r="I512" s="54"/>
      <c r="J512" s="54"/>
      <c r="K512" s="68"/>
      <c r="Q512" s="1"/>
      <c r="R512" s="37"/>
    </row>
    <row r="513" spans="1:18" ht="14.25">
      <c r="A513" s="59" t="s">
        <v>61</v>
      </c>
      <c r="B513" s="62"/>
      <c r="C513" s="62"/>
      <c r="D513" s="54" t="s">
        <v>64</v>
      </c>
      <c r="E513" s="65"/>
      <c r="F513" s="62"/>
      <c r="G513" s="54" t="s">
        <v>65</v>
      </c>
      <c r="H513" s="54"/>
      <c r="I513" s="54"/>
      <c r="J513" s="54"/>
      <c r="K513" s="68"/>
      <c r="Q513" s="1"/>
      <c r="R513" s="37"/>
    </row>
    <row r="514" spans="1:18" ht="14.25">
      <c r="A514" s="59" t="s">
        <v>61</v>
      </c>
      <c r="B514" s="62"/>
      <c r="C514" s="62"/>
      <c r="D514" s="54" t="s">
        <v>68</v>
      </c>
      <c r="E514" s="65"/>
      <c r="F514" s="62"/>
      <c r="G514" s="54" t="s">
        <v>67</v>
      </c>
      <c r="H514" s="54"/>
      <c r="I514" s="54"/>
      <c r="J514" s="54"/>
      <c r="K514" s="68"/>
      <c r="Q514" s="1"/>
      <c r="R514" s="37"/>
    </row>
    <row r="515" spans="1:18" ht="14.25">
      <c r="A515" s="59" t="s">
        <v>61</v>
      </c>
      <c r="B515" s="62"/>
      <c r="C515" s="62"/>
      <c r="D515" s="54" t="s">
        <v>64</v>
      </c>
      <c r="E515" s="65"/>
      <c r="F515" s="62"/>
      <c r="G515" s="54" t="s">
        <v>65</v>
      </c>
      <c r="H515" s="54"/>
      <c r="I515" s="54"/>
      <c r="J515" s="54"/>
      <c r="K515" s="68"/>
      <c r="Q515" s="1"/>
      <c r="R515" s="37"/>
    </row>
    <row r="516" spans="1:18" ht="14.25">
      <c r="A516" s="59" t="s">
        <v>61</v>
      </c>
      <c r="B516" s="62"/>
      <c r="C516" s="62"/>
      <c r="D516" s="54" t="s">
        <v>68</v>
      </c>
      <c r="E516" s="65"/>
      <c r="F516" s="62"/>
      <c r="G516" s="54" t="s">
        <v>67</v>
      </c>
      <c r="H516" s="54"/>
      <c r="I516" s="54"/>
      <c r="J516" s="54"/>
      <c r="K516" s="68"/>
      <c r="Q516" s="1"/>
      <c r="R516" s="37"/>
    </row>
    <row r="517" spans="1:18" ht="14.25">
      <c r="A517" s="59" t="s">
        <v>61</v>
      </c>
      <c r="B517" s="62"/>
      <c r="C517" s="62"/>
      <c r="D517" s="54" t="s">
        <v>64</v>
      </c>
      <c r="E517" s="65"/>
      <c r="F517" s="62"/>
      <c r="G517" s="54" t="s">
        <v>65</v>
      </c>
      <c r="H517" s="54"/>
      <c r="I517" s="54"/>
      <c r="J517" s="54"/>
      <c r="K517" s="68"/>
      <c r="Q517" s="1"/>
      <c r="R517" s="37"/>
    </row>
    <row r="518" spans="1:18" ht="14.25">
      <c r="A518" s="59" t="s">
        <v>61</v>
      </c>
      <c r="B518" s="62"/>
      <c r="C518" s="62"/>
      <c r="D518" s="54" t="s">
        <v>68</v>
      </c>
      <c r="E518" s="65"/>
      <c r="F518" s="62"/>
      <c r="G518" s="54" t="s">
        <v>67</v>
      </c>
      <c r="H518" s="54"/>
      <c r="I518" s="54"/>
      <c r="J518" s="54"/>
      <c r="K518" s="68"/>
      <c r="Q518" s="1"/>
      <c r="R518" s="37"/>
    </row>
    <row r="519" spans="1:18" ht="14.25">
      <c r="A519" s="59" t="s">
        <v>61</v>
      </c>
      <c r="B519" s="62"/>
      <c r="C519" s="62"/>
      <c r="D519" s="54" t="s">
        <v>64</v>
      </c>
      <c r="E519" s="65"/>
      <c r="F519" s="62"/>
      <c r="G519" s="54" t="s">
        <v>65</v>
      </c>
      <c r="H519" s="54"/>
      <c r="I519" s="54"/>
      <c r="J519" s="54"/>
      <c r="K519" s="68"/>
      <c r="Q519" s="1"/>
      <c r="R519" s="37"/>
    </row>
    <row r="520" spans="1:18" ht="14.25">
      <c r="A520" s="59" t="s">
        <v>61</v>
      </c>
      <c r="B520" s="62"/>
      <c r="C520" s="62"/>
      <c r="D520" s="54" t="s">
        <v>68</v>
      </c>
      <c r="E520" s="65"/>
      <c r="F520" s="62"/>
      <c r="G520" s="54" t="s">
        <v>67</v>
      </c>
      <c r="H520" s="54"/>
      <c r="I520" s="54"/>
      <c r="J520" s="54"/>
      <c r="K520" s="68"/>
      <c r="Q520" s="1"/>
      <c r="R520" s="37"/>
    </row>
    <row r="521" spans="1:18" ht="14.25">
      <c r="A521" s="59" t="s">
        <v>61</v>
      </c>
      <c r="B521" s="62"/>
      <c r="C521" s="62"/>
      <c r="D521" s="54" t="s">
        <v>64</v>
      </c>
      <c r="E521" s="65"/>
      <c r="F521" s="62"/>
      <c r="G521" s="54" t="s">
        <v>65</v>
      </c>
      <c r="H521" s="54"/>
      <c r="I521" s="54"/>
      <c r="J521" s="54"/>
      <c r="K521" s="68"/>
      <c r="Q521" s="1"/>
      <c r="R521" s="37"/>
    </row>
    <row r="522" spans="1:18" ht="14.25">
      <c r="A522" s="59" t="s">
        <v>61</v>
      </c>
      <c r="B522" s="62"/>
      <c r="C522" s="62"/>
      <c r="D522" s="54" t="s">
        <v>68</v>
      </c>
      <c r="E522" s="65"/>
      <c r="F522" s="62"/>
      <c r="G522" s="54" t="s">
        <v>67</v>
      </c>
      <c r="H522" s="54"/>
      <c r="I522" s="54"/>
      <c r="J522" s="54"/>
      <c r="K522" s="68"/>
      <c r="Q522" s="1"/>
      <c r="R522" s="37"/>
    </row>
    <row r="523" spans="1:18" ht="14.25">
      <c r="A523" s="59" t="s">
        <v>61</v>
      </c>
      <c r="B523" s="62"/>
      <c r="C523" s="62"/>
      <c r="D523" s="54" t="s">
        <v>64</v>
      </c>
      <c r="E523" s="65"/>
      <c r="F523" s="62"/>
      <c r="G523" s="54" t="s">
        <v>65</v>
      </c>
      <c r="H523" s="54"/>
      <c r="I523" s="54"/>
      <c r="J523" s="54"/>
      <c r="K523" s="68"/>
      <c r="Q523" s="1"/>
      <c r="R523" s="37"/>
    </row>
    <row r="524" spans="1:18" ht="14.25">
      <c r="A524" s="59" t="s">
        <v>61</v>
      </c>
      <c r="B524" s="62"/>
      <c r="C524" s="62"/>
      <c r="D524" s="54" t="s">
        <v>68</v>
      </c>
      <c r="E524" s="65"/>
      <c r="F524" s="62"/>
      <c r="G524" s="54" t="s">
        <v>67</v>
      </c>
      <c r="H524" s="54"/>
      <c r="I524" s="54"/>
      <c r="J524" s="54"/>
      <c r="K524" s="68"/>
      <c r="Q524" s="1"/>
      <c r="R524" s="37"/>
    </row>
    <row r="525" spans="1:18" ht="14.25">
      <c r="A525" s="59" t="s">
        <v>61</v>
      </c>
      <c r="B525" s="62"/>
      <c r="C525" s="62"/>
      <c r="D525" s="54" t="s">
        <v>64</v>
      </c>
      <c r="E525" s="65"/>
      <c r="F525" s="62"/>
      <c r="G525" s="54" t="s">
        <v>65</v>
      </c>
      <c r="H525" s="54"/>
      <c r="I525" s="54"/>
      <c r="J525" s="54"/>
      <c r="K525" s="68"/>
      <c r="Q525" s="1"/>
      <c r="R525" s="37"/>
    </row>
    <row r="526" spans="1:11" ht="14.25">
      <c r="A526" s="59" t="s">
        <v>61</v>
      </c>
      <c r="B526" s="62"/>
      <c r="C526" s="62"/>
      <c r="D526" s="54" t="s">
        <v>68</v>
      </c>
      <c r="E526" s="65"/>
      <c r="F526" s="62"/>
      <c r="G526" s="54" t="s">
        <v>67</v>
      </c>
      <c r="H526" s="54"/>
      <c r="I526" s="54"/>
      <c r="J526" s="54"/>
      <c r="K526" s="68"/>
    </row>
    <row r="527" spans="1:11" ht="14.25">
      <c r="A527" s="59" t="s">
        <v>61</v>
      </c>
      <c r="B527" s="62"/>
      <c r="C527" s="62"/>
      <c r="D527" s="54" t="s">
        <v>64</v>
      </c>
      <c r="E527" s="65"/>
      <c r="F527" s="62"/>
      <c r="G527" s="54" t="s">
        <v>65</v>
      </c>
      <c r="H527" s="54"/>
      <c r="I527" s="54"/>
      <c r="J527" s="54"/>
      <c r="K527" s="68"/>
    </row>
    <row r="528" spans="1:11" ht="14.25">
      <c r="A528" s="59" t="s">
        <v>61</v>
      </c>
      <c r="B528" s="62"/>
      <c r="C528" s="62"/>
      <c r="D528" s="54" t="s">
        <v>68</v>
      </c>
      <c r="E528" s="65"/>
      <c r="F528" s="62"/>
      <c r="G528" s="54" t="s">
        <v>67</v>
      </c>
      <c r="H528" s="54"/>
      <c r="I528" s="54"/>
      <c r="J528" s="54"/>
      <c r="K528" s="68"/>
    </row>
    <row r="529" spans="1:11" ht="14.25">
      <c r="A529" s="59" t="s">
        <v>61</v>
      </c>
      <c r="B529" s="62"/>
      <c r="C529" s="62"/>
      <c r="D529" s="54" t="s">
        <v>64</v>
      </c>
      <c r="E529" s="65"/>
      <c r="F529" s="62"/>
      <c r="G529" s="54" t="s">
        <v>65</v>
      </c>
      <c r="H529" s="54"/>
      <c r="I529" s="54"/>
      <c r="J529" s="54"/>
      <c r="K529" s="68"/>
    </row>
    <row r="530" spans="1:11" ht="14.25">
      <c r="A530" s="59" t="s">
        <v>61</v>
      </c>
      <c r="B530" s="62"/>
      <c r="C530" s="62"/>
      <c r="D530" s="54" t="s">
        <v>68</v>
      </c>
      <c r="E530" s="65"/>
      <c r="F530" s="62"/>
      <c r="G530" s="54" t="s">
        <v>67</v>
      </c>
      <c r="H530" s="54"/>
      <c r="I530" s="54"/>
      <c r="J530" s="54"/>
      <c r="K530" s="68"/>
    </row>
    <row r="531" spans="1:11" ht="14.25">
      <c r="A531" s="59" t="s">
        <v>61</v>
      </c>
      <c r="B531" s="62"/>
      <c r="C531" s="62"/>
      <c r="D531" s="54" t="s">
        <v>64</v>
      </c>
      <c r="E531" s="65"/>
      <c r="F531" s="62"/>
      <c r="G531" s="54" t="s">
        <v>65</v>
      </c>
      <c r="H531" s="54"/>
      <c r="I531" s="54"/>
      <c r="J531" s="54"/>
      <c r="K531" s="68"/>
    </row>
    <row r="532" spans="1:11" ht="14.25">
      <c r="A532" s="59" t="s">
        <v>61</v>
      </c>
      <c r="B532" s="62"/>
      <c r="C532" s="62"/>
      <c r="D532" s="54" t="s">
        <v>68</v>
      </c>
      <c r="E532" s="65"/>
      <c r="F532" s="62"/>
      <c r="G532" s="54" t="s">
        <v>67</v>
      </c>
      <c r="H532" s="54"/>
      <c r="I532" s="54"/>
      <c r="J532" s="54"/>
      <c r="K532" s="68"/>
    </row>
    <row r="533" spans="1:11" ht="14.25">
      <c r="A533" s="59" t="s">
        <v>61</v>
      </c>
      <c r="B533" s="62"/>
      <c r="C533" s="62"/>
      <c r="D533" s="54" t="s">
        <v>64</v>
      </c>
      <c r="E533" s="65"/>
      <c r="F533" s="62"/>
      <c r="G533" s="54" t="s">
        <v>65</v>
      </c>
      <c r="H533" s="54"/>
      <c r="I533" s="54"/>
      <c r="J533" s="54"/>
      <c r="K533" s="68"/>
    </row>
    <row r="534" spans="1:11" ht="14.25">
      <c r="A534" s="59" t="s">
        <v>61</v>
      </c>
      <c r="B534" s="62"/>
      <c r="C534" s="62"/>
      <c r="D534" s="54" t="s">
        <v>68</v>
      </c>
      <c r="E534" s="65"/>
      <c r="F534" s="62"/>
      <c r="G534" s="54" t="s">
        <v>67</v>
      </c>
      <c r="H534" s="54"/>
      <c r="I534" s="54"/>
      <c r="J534" s="54"/>
      <c r="K534" s="68"/>
    </row>
    <row r="535" spans="1:11" ht="14.25">
      <c r="A535" s="59" t="s">
        <v>61</v>
      </c>
      <c r="B535" s="62"/>
      <c r="C535" s="62"/>
      <c r="D535" s="54" t="s">
        <v>64</v>
      </c>
      <c r="E535" s="65"/>
      <c r="F535" s="62"/>
      <c r="G535" s="54" t="s">
        <v>65</v>
      </c>
      <c r="H535" s="54"/>
      <c r="I535" s="54"/>
      <c r="J535" s="54"/>
      <c r="K535" s="68"/>
    </row>
    <row r="536" spans="1:11" ht="14.25">
      <c r="A536" s="59" t="s">
        <v>61</v>
      </c>
      <c r="B536" s="62"/>
      <c r="C536" s="62"/>
      <c r="D536" s="54" t="s">
        <v>68</v>
      </c>
      <c r="E536" s="65"/>
      <c r="F536" s="62"/>
      <c r="G536" s="54" t="s">
        <v>67</v>
      </c>
      <c r="H536" s="54"/>
      <c r="I536" s="54"/>
      <c r="J536" s="54"/>
      <c r="K536" s="68"/>
    </row>
    <row r="537" spans="1:11" ht="14.25">
      <c r="A537" s="59" t="s">
        <v>61</v>
      </c>
      <c r="B537" s="62"/>
      <c r="C537" s="62"/>
      <c r="D537" s="54" t="s">
        <v>64</v>
      </c>
      <c r="E537" s="65"/>
      <c r="F537" s="62"/>
      <c r="G537" s="54" t="s">
        <v>65</v>
      </c>
      <c r="H537" s="54"/>
      <c r="I537" s="54"/>
      <c r="J537" s="54"/>
      <c r="K537" s="68"/>
    </row>
    <row r="538" spans="1:11" ht="14.25">
      <c r="A538" s="59" t="s">
        <v>61</v>
      </c>
      <c r="B538" s="62"/>
      <c r="C538" s="62"/>
      <c r="D538" s="54" t="s">
        <v>64</v>
      </c>
      <c r="E538" s="65"/>
      <c r="F538" s="62"/>
      <c r="G538" s="54" t="s">
        <v>65</v>
      </c>
      <c r="H538" s="54"/>
      <c r="I538" s="54"/>
      <c r="J538" s="54"/>
      <c r="K538" s="68"/>
    </row>
    <row r="539" spans="1:11" ht="14.25">
      <c r="A539" s="59" t="s">
        <v>61</v>
      </c>
      <c r="B539" s="62"/>
      <c r="C539" s="62"/>
      <c r="D539" s="54" t="s">
        <v>299</v>
      </c>
      <c r="E539" s="65"/>
      <c r="F539" s="62"/>
      <c r="G539" s="54" t="s">
        <v>300</v>
      </c>
      <c r="H539" s="54"/>
      <c r="I539" s="54"/>
      <c r="J539" s="54"/>
      <c r="K539" s="68"/>
    </row>
    <row r="540" spans="1:11" ht="14.25">
      <c r="A540" s="59" t="s">
        <v>61</v>
      </c>
      <c r="B540" s="62"/>
      <c r="C540" s="62"/>
      <c r="D540" s="54" t="s">
        <v>299</v>
      </c>
      <c r="E540" s="65"/>
      <c r="F540" s="62"/>
      <c r="G540" s="54" t="s">
        <v>300</v>
      </c>
      <c r="H540" s="54"/>
      <c r="I540" s="54"/>
      <c r="J540" s="54"/>
      <c r="K540" s="68"/>
    </row>
    <row r="541" spans="1:11" ht="14.25">
      <c r="A541" s="59" t="s">
        <v>61</v>
      </c>
      <c r="B541" s="62"/>
      <c r="C541" s="62"/>
      <c r="D541" s="54" t="s">
        <v>299</v>
      </c>
      <c r="E541" s="65"/>
      <c r="F541" s="62"/>
      <c r="G541" s="54" t="s">
        <v>300</v>
      </c>
      <c r="H541" s="54"/>
      <c r="I541" s="54"/>
      <c r="J541" s="54"/>
      <c r="K541" s="68"/>
    </row>
    <row r="542" spans="1:11" ht="14.25">
      <c r="A542" s="59" t="s">
        <v>61</v>
      </c>
      <c r="B542" s="62"/>
      <c r="C542" s="62"/>
      <c r="D542" s="54" t="s">
        <v>299</v>
      </c>
      <c r="E542" s="65"/>
      <c r="F542" s="62"/>
      <c r="G542" s="54" t="s">
        <v>300</v>
      </c>
      <c r="H542" s="54"/>
      <c r="I542" s="54"/>
      <c r="J542" s="54"/>
      <c r="K542" s="68"/>
    </row>
    <row r="543" spans="1:11" ht="14.25">
      <c r="A543" s="59" t="s">
        <v>61</v>
      </c>
      <c r="B543" s="62"/>
      <c r="C543" s="62"/>
      <c r="D543" s="54" t="s">
        <v>299</v>
      </c>
      <c r="E543" s="65"/>
      <c r="F543" s="62"/>
      <c r="G543" s="54" t="s">
        <v>300</v>
      </c>
      <c r="H543" s="54"/>
      <c r="I543" s="54"/>
      <c r="J543" s="54"/>
      <c r="K543" s="68"/>
    </row>
    <row r="544" spans="1:11" ht="14.25">
      <c r="A544" s="59" t="s">
        <v>61</v>
      </c>
      <c r="B544" s="62"/>
      <c r="C544" s="62"/>
      <c r="D544" s="54" t="s">
        <v>299</v>
      </c>
      <c r="E544" s="65"/>
      <c r="F544" s="62"/>
      <c r="G544" s="54" t="s">
        <v>300</v>
      </c>
      <c r="H544" s="54"/>
      <c r="I544" s="54"/>
      <c r="J544" s="54"/>
      <c r="K544" s="68"/>
    </row>
    <row r="545" spans="1:11" ht="14.25">
      <c r="A545" s="59" t="s">
        <v>61</v>
      </c>
      <c r="B545" s="62"/>
      <c r="C545" s="62"/>
      <c r="D545" s="54" t="s">
        <v>299</v>
      </c>
      <c r="E545" s="65"/>
      <c r="F545" s="62"/>
      <c r="G545" s="54" t="s">
        <v>300</v>
      </c>
      <c r="H545" s="54"/>
      <c r="I545" s="54"/>
      <c r="J545" s="54"/>
      <c r="K545" s="68"/>
    </row>
    <row r="546" spans="1:11" ht="14.25">
      <c r="A546" s="59" t="s">
        <v>61</v>
      </c>
      <c r="B546" s="62"/>
      <c r="C546" s="62"/>
      <c r="D546" s="54" t="s">
        <v>299</v>
      </c>
      <c r="E546" s="65"/>
      <c r="F546" s="62"/>
      <c r="G546" s="54" t="s">
        <v>300</v>
      </c>
      <c r="H546" s="54"/>
      <c r="I546" s="54"/>
      <c r="J546" s="54"/>
      <c r="K546" s="68"/>
    </row>
    <row r="547" spans="1:11" ht="14.25">
      <c r="A547" s="59" t="s">
        <v>61</v>
      </c>
      <c r="B547" s="62"/>
      <c r="C547" s="62"/>
      <c r="D547" s="54" t="s">
        <v>299</v>
      </c>
      <c r="E547" s="65"/>
      <c r="F547" s="62"/>
      <c r="G547" s="54" t="s">
        <v>300</v>
      </c>
      <c r="H547" s="54"/>
      <c r="I547" s="54"/>
      <c r="J547" s="54"/>
      <c r="K547" s="68"/>
    </row>
    <row r="548" spans="1:11" ht="14.25">
      <c r="A548" s="59" t="s">
        <v>61</v>
      </c>
      <c r="B548" s="62"/>
      <c r="C548" s="62"/>
      <c r="D548" s="54" t="s">
        <v>299</v>
      </c>
      <c r="E548" s="65"/>
      <c r="F548" s="62"/>
      <c r="G548" s="54" t="s">
        <v>300</v>
      </c>
      <c r="H548" s="54"/>
      <c r="I548" s="54"/>
      <c r="J548" s="54"/>
      <c r="K548" s="68"/>
    </row>
    <row r="549" spans="1:11" ht="14.25">
      <c r="A549" s="59" t="s">
        <v>61</v>
      </c>
      <c r="B549" s="62"/>
      <c r="C549" s="62"/>
      <c r="D549" s="54" t="s">
        <v>299</v>
      </c>
      <c r="E549" s="65"/>
      <c r="F549" s="62"/>
      <c r="G549" s="54" t="s">
        <v>300</v>
      </c>
      <c r="H549" s="54"/>
      <c r="I549" s="54"/>
      <c r="J549" s="54"/>
      <c r="K549" s="68"/>
    </row>
    <row r="550" spans="1:11" ht="14.25">
      <c r="A550" s="59" t="s">
        <v>61</v>
      </c>
      <c r="B550" s="62"/>
      <c r="C550" s="62"/>
      <c r="D550" s="54" t="s">
        <v>299</v>
      </c>
      <c r="E550" s="65"/>
      <c r="F550" s="62"/>
      <c r="G550" s="54" t="s">
        <v>300</v>
      </c>
      <c r="H550" s="54"/>
      <c r="I550" s="54"/>
      <c r="J550" s="54"/>
      <c r="K550" s="68"/>
    </row>
    <row r="551" spans="1:11" ht="14.25">
      <c r="A551" s="59" t="s">
        <v>61</v>
      </c>
      <c r="B551" s="62"/>
      <c r="C551" s="62"/>
      <c r="D551" s="54" t="s">
        <v>299</v>
      </c>
      <c r="E551" s="65"/>
      <c r="F551" s="62"/>
      <c r="G551" s="54" t="s">
        <v>300</v>
      </c>
      <c r="H551" s="54"/>
      <c r="I551" s="54"/>
      <c r="J551" s="54"/>
      <c r="K551" s="68"/>
    </row>
    <row r="552" spans="1:11" ht="14.25">
      <c r="A552" s="59" t="s">
        <v>61</v>
      </c>
      <c r="B552" s="62"/>
      <c r="C552" s="62"/>
      <c r="D552" s="54" t="s">
        <v>299</v>
      </c>
      <c r="E552" s="65"/>
      <c r="F552" s="62"/>
      <c r="G552" s="54" t="s">
        <v>300</v>
      </c>
      <c r="H552" s="54"/>
      <c r="I552" s="54"/>
      <c r="J552" s="54"/>
      <c r="K552" s="68"/>
    </row>
    <row r="553" spans="1:11" ht="14.25">
      <c r="A553" s="59" t="s">
        <v>61</v>
      </c>
      <c r="B553" s="62"/>
      <c r="C553" s="62"/>
      <c r="D553" s="54" t="s">
        <v>299</v>
      </c>
      <c r="E553" s="65"/>
      <c r="F553" s="62"/>
      <c r="G553" s="54" t="s">
        <v>300</v>
      </c>
      <c r="H553" s="54"/>
      <c r="I553" s="54"/>
      <c r="J553" s="54"/>
      <c r="K553" s="68"/>
    </row>
    <row r="554" spans="1:11" ht="14.25">
      <c r="A554" s="59" t="s">
        <v>61</v>
      </c>
      <c r="B554" s="62"/>
      <c r="C554" s="62"/>
      <c r="D554" s="54" t="s">
        <v>299</v>
      </c>
      <c r="E554" s="65"/>
      <c r="F554" s="62"/>
      <c r="G554" s="54" t="s">
        <v>300</v>
      </c>
      <c r="H554" s="54"/>
      <c r="I554" s="54"/>
      <c r="J554" s="54"/>
      <c r="K554" s="68"/>
    </row>
    <row r="555" spans="1:11" ht="14.25">
      <c r="A555" s="59" t="s">
        <v>61</v>
      </c>
      <c r="B555" s="62"/>
      <c r="C555" s="62"/>
      <c r="D555" s="54" t="s">
        <v>299</v>
      </c>
      <c r="E555" s="65"/>
      <c r="F555" s="62"/>
      <c r="G555" s="54" t="s">
        <v>300</v>
      </c>
      <c r="H555" s="54"/>
      <c r="I555" s="54"/>
      <c r="J555" s="54"/>
      <c r="K555" s="68"/>
    </row>
    <row r="556" spans="1:11" ht="14.25">
      <c r="A556" s="59" t="s">
        <v>61</v>
      </c>
      <c r="B556" s="62"/>
      <c r="C556" s="62"/>
      <c r="D556" s="54" t="s">
        <v>299</v>
      </c>
      <c r="E556" s="65"/>
      <c r="F556" s="62"/>
      <c r="G556" s="54" t="s">
        <v>300</v>
      </c>
      <c r="H556" s="54"/>
      <c r="I556" s="54"/>
      <c r="J556" s="54"/>
      <c r="K556" s="68"/>
    </row>
    <row r="557" spans="1:11" ht="14.25">
      <c r="A557" s="59" t="s">
        <v>61</v>
      </c>
      <c r="B557" s="62"/>
      <c r="C557" s="62"/>
      <c r="D557" s="54" t="s">
        <v>299</v>
      </c>
      <c r="E557" s="65"/>
      <c r="F557" s="62"/>
      <c r="G557" s="54" t="s">
        <v>300</v>
      </c>
      <c r="H557" s="54"/>
      <c r="I557" s="54"/>
      <c r="J557" s="54"/>
      <c r="K557" s="68"/>
    </row>
    <row r="558" spans="1:11" ht="14.25">
      <c r="A558" s="59" t="s">
        <v>61</v>
      </c>
      <c r="B558" s="62"/>
      <c r="C558" s="62"/>
      <c r="D558" s="54" t="s">
        <v>299</v>
      </c>
      <c r="E558" s="65"/>
      <c r="F558" s="62"/>
      <c r="G558" s="54" t="s">
        <v>300</v>
      </c>
      <c r="H558" s="54"/>
      <c r="I558" s="54"/>
      <c r="J558" s="54"/>
      <c r="K558" s="68"/>
    </row>
    <row r="559" spans="1:11" ht="14.25">
      <c r="A559" s="59" t="s">
        <v>61</v>
      </c>
      <c r="B559" s="62"/>
      <c r="C559" s="62"/>
      <c r="D559" s="54" t="s">
        <v>299</v>
      </c>
      <c r="E559" s="65"/>
      <c r="F559" s="62"/>
      <c r="G559" s="54" t="s">
        <v>300</v>
      </c>
      <c r="H559" s="54"/>
      <c r="I559" s="54"/>
      <c r="J559" s="54"/>
      <c r="K559" s="68"/>
    </row>
    <row r="560" spans="1:11" ht="14.25">
      <c r="A560" s="59" t="s">
        <v>61</v>
      </c>
      <c r="B560" s="62"/>
      <c r="C560" s="62"/>
      <c r="D560" s="54" t="s">
        <v>299</v>
      </c>
      <c r="E560" s="65"/>
      <c r="F560" s="62"/>
      <c r="G560" s="54" t="s">
        <v>300</v>
      </c>
      <c r="H560" s="54"/>
      <c r="I560" s="54"/>
      <c r="J560" s="54"/>
      <c r="K560" s="68"/>
    </row>
    <row r="561" spans="1:11" ht="14.25">
      <c r="A561" s="59" t="s">
        <v>61</v>
      </c>
      <c r="B561" s="62"/>
      <c r="C561" s="62"/>
      <c r="D561" s="54" t="s">
        <v>299</v>
      </c>
      <c r="E561" s="65"/>
      <c r="F561" s="62"/>
      <c r="G561" s="54" t="s">
        <v>300</v>
      </c>
      <c r="H561" s="54"/>
      <c r="I561" s="54"/>
      <c r="J561" s="54"/>
      <c r="K561" s="68"/>
    </row>
    <row r="562" spans="1:11" ht="14.25">
      <c r="A562" s="59" t="s">
        <v>61</v>
      </c>
      <c r="B562" s="62"/>
      <c r="C562" s="62"/>
      <c r="D562" s="54" t="s">
        <v>299</v>
      </c>
      <c r="E562" s="65"/>
      <c r="F562" s="62"/>
      <c r="G562" s="54" t="s">
        <v>300</v>
      </c>
      <c r="H562" s="54"/>
      <c r="I562" s="54"/>
      <c r="J562" s="54"/>
      <c r="K562" s="68"/>
    </row>
    <row r="563" spans="1:11" ht="14.25">
      <c r="A563" s="59" t="s">
        <v>61</v>
      </c>
      <c r="B563" s="62"/>
      <c r="C563" s="62"/>
      <c r="D563" s="54" t="s">
        <v>299</v>
      </c>
      <c r="E563" s="65"/>
      <c r="F563" s="62"/>
      <c r="G563" s="54" t="s">
        <v>300</v>
      </c>
      <c r="H563" s="54"/>
      <c r="I563" s="54"/>
      <c r="J563" s="54"/>
      <c r="K563" s="68"/>
    </row>
    <row r="564" spans="1:11" ht="14.25">
      <c r="A564" s="59" t="s">
        <v>61</v>
      </c>
      <c r="B564" s="62"/>
      <c r="C564" s="62"/>
      <c r="D564" s="54" t="s">
        <v>299</v>
      </c>
      <c r="E564" s="65"/>
      <c r="F564" s="62"/>
      <c r="G564" s="54" t="s">
        <v>300</v>
      </c>
      <c r="H564" s="54"/>
      <c r="I564" s="54"/>
      <c r="J564" s="54"/>
      <c r="K564" s="68"/>
    </row>
    <row r="565" spans="1:11" ht="14.25">
      <c r="A565" s="59" t="s">
        <v>61</v>
      </c>
      <c r="B565" s="62"/>
      <c r="C565" s="62"/>
      <c r="D565" s="54" t="s">
        <v>299</v>
      </c>
      <c r="E565" s="65"/>
      <c r="F565" s="62"/>
      <c r="G565" s="54" t="s">
        <v>300</v>
      </c>
      <c r="H565" s="54"/>
      <c r="I565" s="54"/>
      <c r="J565" s="54"/>
      <c r="K565" s="68"/>
    </row>
    <row r="566" spans="1:11" ht="14.25">
      <c r="A566" s="59" t="s">
        <v>61</v>
      </c>
      <c r="B566" s="62"/>
      <c r="C566" s="62"/>
      <c r="D566" s="54" t="s">
        <v>299</v>
      </c>
      <c r="E566" s="65"/>
      <c r="F566" s="62"/>
      <c r="G566" s="54" t="s">
        <v>300</v>
      </c>
      <c r="H566" s="54"/>
      <c r="I566" s="54"/>
      <c r="J566" s="54"/>
      <c r="K566" s="68"/>
    </row>
    <row r="567" spans="1:11" ht="14.25">
      <c r="A567" s="59" t="s">
        <v>61</v>
      </c>
      <c r="B567" s="62"/>
      <c r="C567" s="62"/>
      <c r="D567" s="54" t="s">
        <v>299</v>
      </c>
      <c r="E567" s="65"/>
      <c r="F567" s="62"/>
      <c r="G567" s="54" t="s">
        <v>300</v>
      </c>
      <c r="H567" s="54"/>
      <c r="I567" s="54"/>
      <c r="J567" s="54"/>
      <c r="K567" s="68"/>
    </row>
    <row r="568" spans="1:11" ht="14.25">
      <c r="A568" s="59" t="s">
        <v>61</v>
      </c>
      <c r="B568" s="62"/>
      <c r="C568" s="62"/>
      <c r="D568" s="54" t="s">
        <v>299</v>
      </c>
      <c r="E568" s="65"/>
      <c r="F568" s="62"/>
      <c r="G568" s="54" t="s">
        <v>300</v>
      </c>
      <c r="H568" s="54"/>
      <c r="I568" s="54"/>
      <c r="J568" s="54"/>
      <c r="K568" s="68"/>
    </row>
    <row r="569" spans="1:11" ht="14.25">
      <c r="A569" s="59" t="s">
        <v>61</v>
      </c>
      <c r="B569" s="62"/>
      <c r="C569" s="62"/>
      <c r="D569" s="54" t="s">
        <v>299</v>
      </c>
      <c r="E569" s="65"/>
      <c r="F569" s="62"/>
      <c r="G569" s="54" t="s">
        <v>300</v>
      </c>
      <c r="H569" s="54"/>
      <c r="I569" s="54"/>
      <c r="J569" s="54"/>
      <c r="K569" s="68"/>
    </row>
    <row r="570" spans="1:11" ht="14.25">
      <c r="A570" s="59" t="s">
        <v>61</v>
      </c>
      <c r="B570" s="62"/>
      <c r="C570" s="62"/>
      <c r="D570" s="54" t="s">
        <v>299</v>
      </c>
      <c r="E570" s="65"/>
      <c r="F570" s="62"/>
      <c r="G570" s="54" t="s">
        <v>300</v>
      </c>
      <c r="H570" s="54"/>
      <c r="I570" s="54"/>
      <c r="J570" s="54"/>
      <c r="K570" s="68"/>
    </row>
    <row r="571" spans="1:11" ht="14.25">
      <c r="A571" s="59" t="s">
        <v>61</v>
      </c>
      <c r="B571" s="62"/>
      <c r="C571" s="62"/>
      <c r="D571" s="54" t="s">
        <v>299</v>
      </c>
      <c r="E571" s="65"/>
      <c r="F571" s="62"/>
      <c r="G571" s="54" t="s">
        <v>300</v>
      </c>
      <c r="H571" s="54"/>
      <c r="I571" s="54"/>
      <c r="J571" s="54"/>
      <c r="K571" s="68"/>
    </row>
    <row r="572" spans="1:11" ht="14.25">
      <c r="A572" s="59" t="s">
        <v>61</v>
      </c>
      <c r="B572" s="62"/>
      <c r="C572" s="62"/>
      <c r="D572" s="54" t="s">
        <v>299</v>
      </c>
      <c r="E572" s="65"/>
      <c r="F572" s="62"/>
      <c r="G572" s="54" t="s">
        <v>300</v>
      </c>
      <c r="H572" s="54"/>
      <c r="I572" s="54"/>
      <c r="J572" s="54"/>
      <c r="K572" s="68"/>
    </row>
    <row r="573" spans="1:11" ht="14.25">
      <c r="A573" s="59" t="s">
        <v>61</v>
      </c>
      <c r="B573" s="62"/>
      <c r="C573" s="62"/>
      <c r="D573" s="54" t="s">
        <v>299</v>
      </c>
      <c r="E573" s="65"/>
      <c r="F573" s="62"/>
      <c r="G573" s="54" t="s">
        <v>300</v>
      </c>
      <c r="H573" s="54"/>
      <c r="I573" s="54"/>
      <c r="J573" s="54"/>
      <c r="K573" s="68"/>
    </row>
    <row r="574" spans="1:11" ht="14.25">
      <c r="A574" s="59" t="s">
        <v>61</v>
      </c>
      <c r="B574" s="62"/>
      <c r="C574" s="62"/>
      <c r="D574" s="54" t="s">
        <v>299</v>
      </c>
      <c r="E574" s="65"/>
      <c r="F574" s="62"/>
      <c r="G574" s="54" t="s">
        <v>300</v>
      </c>
      <c r="H574" s="54"/>
      <c r="I574" s="54"/>
      <c r="J574" s="54"/>
      <c r="K574" s="68"/>
    </row>
    <row r="575" spans="1:11" ht="14.25">
      <c r="A575" s="59" t="s">
        <v>61</v>
      </c>
      <c r="B575" s="62"/>
      <c r="C575" s="62"/>
      <c r="D575" s="54" t="s">
        <v>299</v>
      </c>
      <c r="E575" s="65"/>
      <c r="F575" s="62"/>
      <c r="G575" s="54" t="s">
        <v>300</v>
      </c>
      <c r="H575" s="54"/>
      <c r="I575" s="54"/>
      <c r="J575" s="54"/>
      <c r="K575" s="68"/>
    </row>
    <row r="576" spans="1:11" ht="14.25">
      <c r="A576" s="59" t="s">
        <v>61</v>
      </c>
      <c r="B576" s="62"/>
      <c r="C576" s="62"/>
      <c r="D576" s="54" t="s">
        <v>299</v>
      </c>
      <c r="E576" s="65"/>
      <c r="F576" s="62"/>
      <c r="G576" s="54" t="s">
        <v>300</v>
      </c>
      <c r="H576" s="54"/>
      <c r="I576" s="54"/>
      <c r="J576" s="54"/>
      <c r="K576" s="68"/>
    </row>
    <row r="577" spans="1:11" ht="14.25">
      <c r="A577" s="59" t="s">
        <v>61</v>
      </c>
      <c r="B577" s="62"/>
      <c r="C577" s="62"/>
      <c r="D577" s="54" t="s">
        <v>299</v>
      </c>
      <c r="E577" s="65"/>
      <c r="F577" s="62"/>
      <c r="G577" s="54" t="s">
        <v>300</v>
      </c>
      <c r="H577" s="54"/>
      <c r="I577" s="54"/>
      <c r="J577" s="54"/>
      <c r="K577" s="68"/>
    </row>
    <row r="578" spans="1:11" ht="14.25">
      <c r="A578" s="59" t="s">
        <v>61</v>
      </c>
      <c r="B578" s="62"/>
      <c r="C578" s="62"/>
      <c r="D578" s="54" t="s">
        <v>299</v>
      </c>
      <c r="E578" s="65"/>
      <c r="F578" s="62"/>
      <c r="G578" s="54" t="s">
        <v>300</v>
      </c>
      <c r="H578" s="54"/>
      <c r="I578" s="54"/>
      <c r="J578" s="54"/>
      <c r="K578" s="68"/>
    </row>
    <row r="579" spans="1:11" ht="14.25">
      <c r="A579" s="59" t="s">
        <v>61</v>
      </c>
      <c r="B579" s="62"/>
      <c r="C579" s="62"/>
      <c r="D579" s="54" t="s">
        <v>299</v>
      </c>
      <c r="E579" s="65"/>
      <c r="F579" s="62"/>
      <c r="G579" s="54" t="s">
        <v>300</v>
      </c>
      <c r="H579" s="54"/>
      <c r="I579" s="54"/>
      <c r="J579" s="54"/>
      <c r="K579" s="68"/>
    </row>
    <row r="580" spans="1:11" ht="14.25">
      <c r="A580" s="59" t="s">
        <v>61</v>
      </c>
      <c r="B580" s="62"/>
      <c r="C580" s="62"/>
      <c r="D580" s="54" t="s">
        <v>299</v>
      </c>
      <c r="E580" s="65"/>
      <c r="F580" s="62"/>
      <c r="G580" s="54" t="s">
        <v>300</v>
      </c>
      <c r="H580" s="54"/>
      <c r="I580" s="54"/>
      <c r="J580" s="54"/>
      <c r="K580" s="68"/>
    </row>
    <row r="581" spans="1:11" ht="14.25">
      <c r="A581" s="59" t="s">
        <v>61</v>
      </c>
      <c r="B581" s="62"/>
      <c r="C581" s="62"/>
      <c r="D581" s="54" t="s">
        <v>299</v>
      </c>
      <c r="E581" s="65"/>
      <c r="F581" s="62"/>
      <c r="G581" s="54" t="s">
        <v>300</v>
      </c>
      <c r="H581" s="54"/>
      <c r="I581" s="54"/>
      <c r="J581" s="54"/>
      <c r="K581" s="68"/>
    </row>
    <row r="582" spans="1:11" ht="14.25">
      <c r="A582" s="59" t="s">
        <v>61</v>
      </c>
      <c r="B582" s="62"/>
      <c r="C582" s="62"/>
      <c r="D582" s="54" t="s">
        <v>299</v>
      </c>
      <c r="E582" s="65"/>
      <c r="F582" s="62"/>
      <c r="G582" s="54" t="s">
        <v>300</v>
      </c>
      <c r="H582" s="54"/>
      <c r="I582" s="54"/>
      <c r="J582" s="54"/>
      <c r="K582" s="68"/>
    </row>
    <row r="583" spans="1:11" ht="14.25">
      <c r="A583" s="59" t="s">
        <v>61</v>
      </c>
      <c r="B583" s="62"/>
      <c r="C583" s="62"/>
      <c r="D583" s="54" t="s">
        <v>299</v>
      </c>
      <c r="E583" s="65"/>
      <c r="F583" s="62"/>
      <c r="G583" s="54" t="s">
        <v>300</v>
      </c>
      <c r="H583" s="54"/>
      <c r="I583" s="54"/>
      <c r="J583" s="54"/>
      <c r="K583" s="68"/>
    </row>
    <row r="584" spans="1:11" ht="14.25">
      <c r="A584" s="59" t="s">
        <v>61</v>
      </c>
      <c r="B584" s="62"/>
      <c r="C584" s="62"/>
      <c r="D584" s="54" t="s">
        <v>299</v>
      </c>
      <c r="E584" s="65"/>
      <c r="F584" s="62"/>
      <c r="G584" s="54" t="s">
        <v>300</v>
      </c>
      <c r="H584" s="54"/>
      <c r="I584" s="54"/>
      <c r="J584" s="54"/>
      <c r="K584" s="68"/>
    </row>
    <row r="585" spans="1:11" ht="14.25">
      <c r="A585" s="59" t="s">
        <v>61</v>
      </c>
      <c r="B585" s="62"/>
      <c r="C585" s="62"/>
      <c r="D585" s="54" t="s">
        <v>299</v>
      </c>
      <c r="E585" s="65"/>
      <c r="F585" s="62"/>
      <c r="G585" s="54" t="s">
        <v>300</v>
      </c>
      <c r="H585" s="54"/>
      <c r="I585" s="54"/>
      <c r="J585" s="54"/>
      <c r="K585" s="68"/>
    </row>
    <row r="586" spans="1:11" ht="14.25">
      <c r="A586" s="59" t="s">
        <v>61</v>
      </c>
      <c r="B586" s="62"/>
      <c r="C586" s="62"/>
      <c r="D586" s="54" t="s">
        <v>299</v>
      </c>
      <c r="E586" s="65"/>
      <c r="F586" s="62"/>
      <c r="G586" s="54" t="s">
        <v>300</v>
      </c>
      <c r="H586" s="54"/>
      <c r="I586" s="54"/>
      <c r="J586" s="54"/>
      <c r="K586" s="68"/>
    </row>
    <row r="587" spans="1:11" ht="14.25">
      <c r="A587" s="59" t="s">
        <v>61</v>
      </c>
      <c r="B587" s="62"/>
      <c r="C587" s="62"/>
      <c r="D587" s="54" t="s">
        <v>299</v>
      </c>
      <c r="E587" s="65"/>
      <c r="F587" s="62"/>
      <c r="G587" s="54" t="s">
        <v>300</v>
      </c>
      <c r="H587" s="54"/>
      <c r="I587" s="54"/>
      <c r="J587" s="54"/>
      <c r="K587" s="68"/>
    </row>
    <row r="588" spans="1:11" ht="14.25">
      <c r="A588" s="59" t="s">
        <v>61</v>
      </c>
      <c r="B588" s="62"/>
      <c r="C588" s="62"/>
      <c r="D588" s="54" t="s">
        <v>299</v>
      </c>
      <c r="E588" s="65"/>
      <c r="F588" s="62"/>
      <c r="G588" s="54" t="s">
        <v>300</v>
      </c>
      <c r="H588" s="54"/>
      <c r="I588" s="54"/>
      <c r="J588" s="54"/>
      <c r="K588" s="68"/>
    </row>
    <row r="589" spans="1:11" ht="14.25">
      <c r="A589" s="59" t="s">
        <v>61</v>
      </c>
      <c r="B589" s="62"/>
      <c r="C589" s="62"/>
      <c r="D589" s="54" t="s">
        <v>299</v>
      </c>
      <c r="E589" s="65"/>
      <c r="F589" s="62"/>
      <c r="G589" s="54" t="s">
        <v>300</v>
      </c>
      <c r="H589" s="54"/>
      <c r="I589" s="54"/>
      <c r="J589" s="54"/>
      <c r="K589" s="68"/>
    </row>
    <row r="590" spans="1:11" ht="14.25">
      <c r="A590" s="59" t="s">
        <v>61</v>
      </c>
      <c r="B590" s="62"/>
      <c r="C590" s="62"/>
      <c r="D590" s="54" t="s">
        <v>299</v>
      </c>
      <c r="E590" s="65"/>
      <c r="F590" s="62"/>
      <c r="G590" s="54" t="s">
        <v>300</v>
      </c>
      <c r="H590" s="54"/>
      <c r="I590" s="54"/>
      <c r="J590" s="54"/>
      <c r="K590" s="68"/>
    </row>
    <row r="591" spans="1:11" ht="14.25">
      <c r="A591" s="59" t="s">
        <v>61</v>
      </c>
      <c r="B591" s="62"/>
      <c r="C591" s="62"/>
      <c r="D591" s="54" t="s">
        <v>299</v>
      </c>
      <c r="E591" s="65"/>
      <c r="F591" s="62"/>
      <c r="G591" s="54" t="s">
        <v>300</v>
      </c>
      <c r="H591" s="54"/>
      <c r="I591" s="54"/>
      <c r="J591" s="54"/>
      <c r="K591" s="68"/>
    </row>
    <row r="592" spans="1:11" ht="14.25">
      <c r="A592" s="59" t="s">
        <v>61</v>
      </c>
      <c r="B592" s="62"/>
      <c r="C592" s="62"/>
      <c r="D592" s="54" t="s">
        <v>299</v>
      </c>
      <c r="E592" s="65"/>
      <c r="F592" s="62"/>
      <c r="G592" s="54" t="s">
        <v>300</v>
      </c>
      <c r="H592" s="54"/>
      <c r="I592" s="54"/>
      <c r="J592" s="54"/>
      <c r="K592" s="68"/>
    </row>
    <row r="593" spans="1:11" ht="14.25">
      <c r="A593" s="59" t="s">
        <v>61</v>
      </c>
      <c r="B593" s="62"/>
      <c r="C593" s="62"/>
      <c r="D593" s="54" t="s">
        <v>299</v>
      </c>
      <c r="E593" s="65"/>
      <c r="F593" s="62"/>
      <c r="G593" s="54" t="s">
        <v>300</v>
      </c>
      <c r="H593" s="54"/>
      <c r="I593" s="54"/>
      <c r="J593" s="54"/>
      <c r="K593" s="68"/>
    </row>
    <row r="594" spans="1:11" ht="14.25">
      <c r="A594" s="59" t="s">
        <v>61</v>
      </c>
      <c r="B594" s="62"/>
      <c r="C594" s="62"/>
      <c r="D594" s="54" t="s">
        <v>299</v>
      </c>
      <c r="E594" s="65"/>
      <c r="F594" s="62"/>
      <c r="G594" s="54" t="s">
        <v>300</v>
      </c>
      <c r="H594" s="54"/>
      <c r="I594" s="54"/>
      <c r="J594" s="54"/>
      <c r="K594" s="68"/>
    </row>
    <row r="595" spans="1:11" ht="14.25">
      <c r="A595" s="59" t="s">
        <v>61</v>
      </c>
      <c r="B595" s="62"/>
      <c r="C595" s="62"/>
      <c r="D595" s="54" t="s">
        <v>299</v>
      </c>
      <c r="E595" s="65"/>
      <c r="F595" s="62"/>
      <c r="G595" s="54" t="s">
        <v>300</v>
      </c>
      <c r="H595" s="54"/>
      <c r="I595" s="54"/>
      <c r="J595" s="54"/>
      <c r="K595" s="68"/>
    </row>
    <row r="596" spans="1:11" ht="14.25">
      <c r="A596" s="59" t="s">
        <v>61</v>
      </c>
      <c r="B596" s="62"/>
      <c r="C596" s="62"/>
      <c r="D596" s="54" t="s">
        <v>299</v>
      </c>
      <c r="E596" s="65"/>
      <c r="F596" s="62"/>
      <c r="G596" s="54" t="s">
        <v>300</v>
      </c>
      <c r="H596" s="54"/>
      <c r="I596" s="54"/>
      <c r="J596" s="54"/>
      <c r="K596" s="68"/>
    </row>
    <row r="597" spans="1:11" ht="14.25">
      <c r="A597" s="59" t="s">
        <v>61</v>
      </c>
      <c r="B597" s="62"/>
      <c r="C597" s="62"/>
      <c r="D597" s="54" t="s">
        <v>299</v>
      </c>
      <c r="E597" s="65"/>
      <c r="F597" s="62"/>
      <c r="G597" s="54" t="s">
        <v>300</v>
      </c>
      <c r="H597" s="54"/>
      <c r="I597" s="54"/>
      <c r="J597" s="54"/>
      <c r="K597" s="68"/>
    </row>
    <row r="598" spans="1:11" ht="14.25">
      <c r="A598" s="59" t="s">
        <v>61</v>
      </c>
      <c r="B598" s="62"/>
      <c r="C598" s="62"/>
      <c r="D598" s="54" t="s">
        <v>299</v>
      </c>
      <c r="E598" s="65"/>
      <c r="F598" s="62"/>
      <c r="G598" s="54" t="s">
        <v>300</v>
      </c>
      <c r="H598" s="54"/>
      <c r="I598" s="54"/>
      <c r="J598" s="54"/>
      <c r="K598" s="68"/>
    </row>
    <row r="599" spans="1:11" ht="14.25">
      <c r="A599" s="59" t="s">
        <v>61</v>
      </c>
      <c r="B599" s="62"/>
      <c r="C599" s="62"/>
      <c r="D599" s="54" t="s">
        <v>299</v>
      </c>
      <c r="E599" s="65"/>
      <c r="F599" s="62"/>
      <c r="G599" s="54" t="s">
        <v>300</v>
      </c>
      <c r="H599" s="54"/>
      <c r="I599" s="54"/>
      <c r="J599" s="54"/>
      <c r="K599" s="68"/>
    </row>
    <row r="600" spans="1:11" ht="14.25">
      <c r="A600" s="59" t="s">
        <v>61</v>
      </c>
      <c r="B600" s="62"/>
      <c r="C600" s="62"/>
      <c r="D600" s="54" t="s">
        <v>299</v>
      </c>
      <c r="E600" s="65"/>
      <c r="F600" s="62"/>
      <c r="G600" s="54" t="s">
        <v>300</v>
      </c>
      <c r="H600" s="54"/>
      <c r="I600" s="54"/>
      <c r="J600" s="54"/>
      <c r="K600" s="68"/>
    </row>
    <row r="601" spans="1:11" ht="14.25">
      <c r="A601" s="59" t="s">
        <v>61</v>
      </c>
      <c r="B601" s="62"/>
      <c r="C601" s="62"/>
      <c r="D601" s="54" t="s">
        <v>299</v>
      </c>
      <c r="E601" s="65"/>
      <c r="F601" s="62"/>
      <c r="G601" s="54" t="s">
        <v>300</v>
      </c>
      <c r="H601" s="54"/>
      <c r="I601" s="54"/>
      <c r="J601" s="54"/>
      <c r="K601" s="68"/>
    </row>
    <row r="602" spans="1:11" ht="14.25">
      <c r="A602" s="59" t="s">
        <v>61</v>
      </c>
      <c r="B602" s="62"/>
      <c r="C602" s="62"/>
      <c r="D602" s="54" t="s">
        <v>299</v>
      </c>
      <c r="E602" s="65"/>
      <c r="F602" s="62"/>
      <c r="G602" s="54" t="s">
        <v>300</v>
      </c>
      <c r="H602" s="54"/>
      <c r="I602" s="54"/>
      <c r="J602" s="54"/>
      <c r="K602" s="68"/>
    </row>
    <row r="603" spans="1:11" ht="14.25">
      <c r="A603" s="59" t="s">
        <v>61</v>
      </c>
      <c r="B603" s="62"/>
      <c r="C603" s="62"/>
      <c r="D603" s="54" t="s">
        <v>299</v>
      </c>
      <c r="E603" s="65"/>
      <c r="F603" s="62"/>
      <c r="G603" s="54" t="s">
        <v>300</v>
      </c>
      <c r="H603" s="54"/>
      <c r="I603" s="54"/>
      <c r="J603" s="54"/>
      <c r="K603" s="68"/>
    </row>
    <row r="604" spans="1:11" ht="14.25">
      <c r="A604" s="59" t="s">
        <v>61</v>
      </c>
      <c r="B604" s="62"/>
      <c r="C604" s="62"/>
      <c r="D604" s="54" t="s">
        <v>299</v>
      </c>
      <c r="E604" s="65"/>
      <c r="F604" s="62"/>
      <c r="G604" s="54" t="s">
        <v>300</v>
      </c>
      <c r="H604" s="54"/>
      <c r="I604" s="54"/>
      <c r="J604" s="54"/>
      <c r="K604" s="68"/>
    </row>
    <row r="605" spans="1:11" ht="14.25">
      <c r="A605" s="59" t="s">
        <v>61</v>
      </c>
      <c r="B605" s="62"/>
      <c r="C605" s="62"/>
      <c r="D605" s="54" t="s">
        <v>299</v>
      </c>
      <c r="E605" s="65"/>
      <c r="F605" s="62"/>
      <c r="G605" s="54" t="s">
        <v>300</v>
      </c>
      <c r="H605" s="54"/>
      <c r="I605" s="54"/>
      <c r="J605" s="54"/>
      <c r="K605" s="68"/>
    </row>
    <row r="606" spans="1:11" ht="14.25">
      <c r="A606" s="59" t="s">
        <v>61</v>
      </c>
      <c r="B606" s="62"/>
      <c r="C606" s="62"/>
      <c r="D606" s="54" t="s">
        <v>299</v>
      </c>
      <c r="E606" s="65"/>
      <c r="F606" s="62"/>
      <c r="G606" s="54" t="s">
        <v>300</v>
      </c>
      <c r="H606" s="54"/>
      <c r="I606" s="54"/>
      <c r="J606" s="54"/>
      <c r="K606" s="68"/>
    </row>
    <row r="607" spans="1:11" ht="14.25">
      <c r="A607" s="59" t="s">
        <v>61</v>
      </c>
      <c r="B607" s="62"/>
      <c r="C607" s="62"/>
      <c r="D607" s="54" t="s">
        <v>299</v>
      </c>
      <c r="E607" s="65"/>
      <c r="F607" s="62"/>
      <c r="G607" s="54" t="s">
        <v>300</v>
      </c>
      <c r="H607" s="54"/>
      <c r="I607" s="54"/>
      <c r="J607" s="54"/>
      <c r="K607" s="68"/>
    </row>
    <row r="608" spans="1:11" ht="15" thickBot="1">
      <c r="A608" s="61" t="s">
        <v>61</v>
      </c>
      <c r="B608" s="64"/>
      <c r="C608" s="64"/>
      <c r="D608" s="55" t="s">
        <v>299</v>
      </c>
      <c r="E608" s="67"/>
      <c r="F608" s="64"/>
      <c r="G608" s="55" t="s">
        <v>300</v>
      </c>
      <c r="H608" s="55"/>
      <c r="I608" s="55"/>
      <c r="J608" s="55"/>
      <c r="K608" s="70"/>
    </row>
  </sheetData>
  <sheetProtection/>
  <mergeCells count="1">
    <mergeCell ref="P1:Q1"/>
  </mergeCells>
  <printOptions/>
  <pageMargins left="0.6692913385826772" right="0.6299212598425197" top="0.8267716535433072" bottom="0.8267716535433072" header="0" footer="0"/>
  <pageSetup fitToHeight="1" fitToWidth="1" horizontalDpi="204" verticalDpi="204" orientation="portrait" paperSize="12" scale="23" r:id="rId1"/>
</worksheet>
</file>

<file path=xl/worksheets/sheet4.xml><?xml version="1.0" encoding="utf-8"?>
<worksheet xmlns="http://schemas.openxmlformats.org/spreadsheetml/2006/main" xmlns:r="http://schemas.openxmlformats.org/officeDocument/2006/relationships">
  <dimension ref="A1:Y53"/>
  <sheetViews>
    <sheetView zoomScalePageLayoutView="0" workbookViewId="0" topLeftCell="A1">
      <selection activeCell="A1" sqref="A1"/>
    </sheetView>
  </sheetViews>
  <sheetFormatPr defaultColWidth="10.6640625" defaultRowHeight="15"/>
  <cols>
    <col min="1" max="1" width="4.6640625" style="248" customWidth="1"/>
    <col min="2" max="2" width="6.6640625" style="248" customWidth="1"/>
    <col min="3" max="3" width="14.6640625" style="248" customWidth="1"/>
    <col min="4" max="4" width="3.6640625" style="248" customWidth="1"/>
    <col min="5" max="5" width="2.6640625" style="248" customWidth="1"/>
    <col min="6" max="6" width="6.6640625" style="248" customWidth="1"/>
    <col min="7" max="7" width="2.6640625" style="248" customWidth="1"/>
    <col min="8" max="8" width="5.6640625" style="248" customWidth="1"/>
    <col min="9" max="9" width="3.6640625" style="248" customWidth="1"/>
    <col min="10" max="10" width="5.77734375" style="248" customWidth="1"/>
    <col min="11" max="11" width="14.6640625" style="248" customWidth="1"/>
    <col min="12" max="12" width="3.6640625" style="248" customWidth="1"/>
    <col min="13" max="13" width="8.6640625" style="248" customWidth="1"/>
    <col min="14" max="14" width="3.6640625" style="248" customWidth="1"/>
    <col min="15" max="15" width="2.6640625" style="248" customWidth="1"/>
    <col min="16" max="16" width="4.6640625" style="248" customWidth="1"/>
    <col min="17" max="17" width="6.6640625" style="389" customWidth="1"/>
    <col min="18" max="23" width="10.6640625" style="248" customWidth="1"/>
    <col min="24" max="24" width="4.6640625" style="248" customWidth="1"/>
    <col min="25" max="25" width="21.6640625" style="248" customWidth="1"/>
    <col min="26" max="16384" width="10.6640625" style="248" customWidth="1"/>
  </cols>
  <sheetData>
    <row r="1" spans="2:25" s="231" customFormat="1" ht="14.25">
      <c r="B1" s="247" t="s">
        <v>263</v>
      </c>
      <c r="C1" s="248"/>
      <c r="D1" s="248"/>
      <c r="E1" s="248"/>
      <c r="F1" s="248"/>
      <c r="G1" s="248"/>
      <c r="H1" s="248"/>
      <c r="I1" s="248"/>
      <c r="J1" s="248"/>
      <c r="K1" s="248"/>
      <c r="L1" s="248"/>
      <c r="M1" s="248" t="s">
        <v>165</v>
      </c>
      <c r="N1" s="248" t="s">
        <v>166</v>
      </c>
      <c r="O1" s="248" t="s">
        <v>167</v>
      </c>
      <c r="P1" s="248"/>
      <c r="Q1" s="389" t="s">
        <v>168</v>
      </c>
      <c r="R1" s="248"/>
      <c r="S1" s="248"/>
      <c r="T1" s="248"/>
      <c r="U1" s="248"/>
      <c r="V1" s="248"/>
      <c r="W1" s="248"/>
      <c r="X1" s="248"/>
      <c r="Y1" s="248"/>
    </row>
    <row r="3" spans="1:25" s="231" customFormat="1" ht="14.25">
      <c r="A3" s="249" t="s">
        <v>169</v>
      </c>
      <c r="B3" s="249" t="s">
        <v>170</v>
      </c>
      <c r="C3" s="249" t="s">
        <v>171</v>
      </c>
      <c r="D3" s="249" t="s">
        <v>172</v>
      </c>
      <c r="E3" s="249" t="s">
        <v>173</v>
      </c>
      <c r="F3" s="249" t="s">
        <v>174</v>
      </c>
      <c r="G3" s="249" t="s">
        <v>175</v>
      </c>
      <c r="H3" s="249" t="s">
        <v>176</v>
      </c>
      <c r="I3" s="249" t="s">
        <v>177</v>
      </c>
      <c r="J3" s="249" t="s">
        <v>178</v>
      </c>
      <c r="K3" s="249" t="s">
        <v>179</v>
      </c>
      <c r="L3" s="249" t="s">
        <v>180</v>
      </c>
      <c r="M3" s="249" t="s">
        <v>181</v>
      </c>
      <c r="N3" s="249" t="s">
        <v>182</v>
      </c>
      <c r="O3" s="249" t="s">
        <v>183</v>
      </c>
      <c r="P3" s="249" t="s">
        <v>184</v>
      </c>
      <c r="Q3" s="390" t="s">
        <v>185</v>
      </c>
      <c r="R3" s="249" t="s">
        <v>186</v>
      </c>
      <c r="S3" s="249" t="s">
        <v>379</v>
      </c>
      <c r="T3" s="250"/>
      <c r="U3" s="248"/>
      <c r="V3" s="248"/>
      <c r="W3" s="248"/>
      <c r="X3" s="248"/>
      <c r="Y3" s="248"/>
    </row>
    <row r="4" spans="1:25" s="231" customFormat="1" ht="15" thickBot="1">
      <c r="A4" s="250"/>
      <c r="B4" s="250"/>
      <c r="C4" s="250"/>
      <c r="D4" s="250"/>
      <c r="E4" s="250"/>
      <c r="F4" s="250"/>
      <c r="G4" s="250"/>
      <c r="H4" s="250"/>
      <c r="I4" s="250"/>
      <c r="J4" s="250"/>
      <c r="K4" s="250"/>
      <c r="L4" s="250"/>
      <c r="M4" s="250"/>
      <c r="N4" s="250"/>
      <c r="O4" s="250"/>
      <c r="P4" s="250"/>
      <c r="Q4" s="391"/>
      <c r="R4" s="250"/>
      <c r="S4" s="250"/>
      <c r="T4" s="250"/>
      <c r="U4" s="248"/>
      <c r="V4" s="248"/>
      <c r="W4" s="248"/>
      <c r="X4" s="248"/>
      <c r="Y4" s="248"/>
    </row>
    <row r="5" spans="1:25" s="231" customFormat="1" ht="14.25">
      <c r="A5" s="251" t="s">
        <v>0</v>
      </c>
      <c r="B5" s="252" t="s">
        <v>3</v>
      </c>
      <c r="C5" s="253" t="s">
        <v>5</v>
      </c>
      <c r="D5" s="252" t="s">
        <v>15</v>
      </c>
      <c r="E5" s="254"/>
      <c r="F5" s="254"/>
      <c r="G5" s="254"/>
      <c r="H5" s="392" t="s">
        <v>20</v>
      </c>
      <c r="I5" s="254"/>
      <c r="J5" s="393" t="s">
        <v>22</v>
      </c>
      <c r="K5" s="253" t="s">
        <v>23</v>
      </c>
      <c r="L5" s="254"/>
      <c r="M5" s="253" t="s">
        <v>187</v>
      </c>
      <c r="N5" s="394" t="s">
        <v>188</v>
      </c>
      <c r="O5" s="254"/>
      <c r="P5" s="252" t="s">
        <v>352</v>
      </c>
      <c r="Q5" s="395"/>
      <c r="R5" s="253" t="s">
        <v>25</v>
      </c>
      <c r="S5" s="253" t="s">
        <v>26</v>
      </c>
      <c r="T5" s="250"/>
      <c r="U5" s="248" t="s">
        <v>189</v>
      </c>
      <c r="V5" s="248"/>
      <c r="W5" s="248"/>
      <c r="X5" s="248"/>
      <c r="Y5" s="248"/>
    </row>
    <row r="6" spans="1:25" s="231" customFormat="1" ht="14.25">
      <c r="A6" s="255"/>
      <c r="B6" s="250"/>
      <c r="C6" s="250"/>
      <c r="D6" s="256" t="s">
        <v>190</v>
      </c>
      <c r="E6" s="250"/>
      <c r="F6" s="256" t="s">
        <v>191</v>
      </c>
      <c r="G6" s="257" t="s">
        <v>192</v>
      </c>
      <c r="H6" s="396" t="s">
        <v>192</v>
      </c>
      <c r="I6" s="257" t="s">
        <v>192</v>
      </c>
      <c r="J6" s="397"/>
      <c r="K6" s="250"/>
      <c r="L6" s="250"/>
      <c r="M6" s="250"/>
      <c r="N6" s="398"/>
      <c r="O6" s="250"/>
      <c r="P6" s="250"/>
      <c r="Q6" s="391"/>
      <c r="R6" s="250"/>
      <c r="S6" s="250"/>
      <c r="T6" s="250"/>
      <c r="U6" s="248"/>
      <c r="V6" s="248"/>
      <c r="W6" s="248"/>
      <c r="X6" s="248"/>
      <c r="Y6" s="248"/>
    </row>
    <row r="7" spans="1:25" s="231" customFormat="1" ht="14.25">
      <c r="A7" s="258" t="s">
        <v>1</v>
      </c>
      <c r="B7" s="257">
        <v>1</v>
      </c>
      <c r="C7" s="257" t="s">
        <v>193</v>
      </c>
      <c r="D7" s="250"/>
      <c r="E7" s="257" t="s">
        <v>16</v>
      </c>
      <c r="F7" s="260">
        <v>11.25</v>
      </c>
      <c r="G7" s="257" t="s">
        <v>19</v>
      </c>
      <c r="H7" s="396">
        <v>1.6</v>
      </c>
      <c r="I7" s="257" t="s">
        <v>21</v>
      </c>
      <c r="J7" s="397">
        <v>101</v>
      </c>
      <c r="K7" s="257" t="s">
        <v>194</v>
      </c>
      <c r="L7" s="257" t="s">
        <v>19</v>
      </c>
      <c r="M7" s="257" t="s">
        <v>195</v>
      </c>
      <c r="N7" s="397">
        <v>3</v>
      </c>
      <c r="O7" s="257" t="s">
        <v>21</v>
      </c>
      <c r="P7" s="257" t="s">
        <v>196</v>
      </c>
      <c r="Q7" s="260">
        <v>12.14</v>
      </c>
      <c r="R7" s="257" t="s">
        <v>197</v>
      </c>
      <c r="S7" s="249" t="s">
        <v>198</v>
      </c>
      <c r="T7" s="257" t="s">
        <v>199</v>
      </c>
      <c r="U7" s="248"/>
      <c r="V7" s="248"/>
      <c r="W7" s="248"/>
      <c r="X7" s="248"/>
      <c r="Y7" s="248"/>
    </row>
    <row r="8" spans="1:25" s="231" customFormat="1" ht="14.25">
      <c r="A8" s="258" t="s">
        <v>1</v>
      </c>
      <c r="B8" s="257">
        <v>2</v>
      </c>
      <c r="C8" s="257" t="s">
        <v>200</v>
      </c>
      <c r="D8" s="256" t="s">
        <v>380</v>
      </c>
      <c r="E8" s="257" t="s">
        <v>381</v>
      </c>
      <c r="F8" s="396">
        <v>23</v>
      </c>
      <c r="G8" s="257" t="s">
        <v>19</v>
      </c>
      <c r="H8" s="396">
        <v>2.5</v>
      </c>
      <c r="I8" s="257" t="s">
        <v>21</v>
      </c>
      <c r="J8" s="397">
        <v>101</v>
      </c>
      <c r="K8" s="257" t="s">
        <v>194</v>
      </c>
      <c r="L8" s="257" t="s">
        <v>19</v>
      </c>
      <c r="M8" s="257" t="s">
        <v>195</v>
      </c>
      <c r="N8" s="397">
        <v>3</v>
      </c>
      <c r="O8" s="257" t="s">
        <v>21</v>
      </c>
      <c r="P8" s="257" t="s">
        <v>196</v>
      </c>
      <c r="Q8" s="260">
        <v>3.06</v>
      </c>
      <c r="R8" s="257" t="s">
        <v>201</v>
      </c>
      <c r="S8" s="249" t="s">
        <v>202</v>
      </c>
      <c r="T8" s="250"/>
      <c r="U8" s="248"/>
      <c r="V8" s="248"/>
      <c r="W8" s="248"/>
      <c r="X8" s="248"/>
      <c r="Y8" s="248"/>
    </row>
    <row r="9" spans="1:25" s="231" customFormat="1" ht="14.25">
      <c r="A9" s="258" t="s">
        <v>1</v>
      </c>
      <c r="B9" s="257">
        <v>3</v>
      </c>
      <c r="C9" s="257" t="s">
        <v>203</v>
      </c>
      <c r="D9" s="250"/>
      <c r="E9" s="257" t="s">
        <v>381</v>
      </c>
      <c r="F9" s="396">
        <v>53</v>
      </c>
      <c r="G9" s="257" t="s">
        <v>19</v>
      </c>
      <c r="H9" s="396"/>
      <c r="I9" s="257" t="s">
        <v>21</v>
      </c>
      <c r="J9" s="397">
        <v>234</v>
      </c>
      <c r="K9" s="257" t="s">
        <v>204</v>
      </c>
      <c r="L9" s="257" t="s">
        <v>19</v>
      </c>
      <c r="M9" s="257" t="s">
        <v>205</v>
      </c>
      <c r="N9" s="397">
        <v>3</v>
      </c>
      <c r="O9" s="257" t="s">
        <v>21</v>
      </c>
      <c r="P9" s="257" t="s">
        <v>196</v>
      </c>
      <c r="Q9" s="260">
        <v>6.31</v>
      </c>
      <c r="R9" s="257" t="s">
        <v>206</v>
      </c>
      <c r="S9" s="249" t="s">
        <v>207</v>
      </c>
      <c r="T9" s="250"/>
      <c r="U9" s="248"/>
      <c r="V9" s="248"/>
      <c r="W9" s="248"/>
      <c r="X9" s="248"/>
      <c r="Y9" s="248"/>
    </row>
    <row r="10" spans="1:25" s="231" customFormat="1" ht="14.25">
      <c r="A10" s="258" t="s">
        <v>1</v>
      </c>
      <c r="B10" s="257">
        <v>4</v>
      </c>
      <c r="C10" s="257" t="s">
        <v>208</v>
      </c>
      <c r="D10" s="257">
        <v>2</v>
      </c>
      <c r="E10" s="257" t="s">
        <v>16</v>
      </c>
      <c r="F10" s="399">
        <v>4.5</v>
      </c>
      <c r="G10" s="257" t="s">
        <v>19</v>
      </c>
      <c r="H10" s="396"/>
      <c r="I10" s="257" t="s">
        <v>21</v>
      </c>
      <c r="J10" s="397">
        <v>156</v>
      </c>
      <c r="K10" s="257" t="s">
        <v>209</v>
      </c>
      <c r="L10" s="257" t="s">
        <v>19</v>
      </c>
      <c r="M10" s="257" t="s">
        <v>210</v>
      </c>
      <c r="N10" s="397">
        <v>3</v>
      </c>
      <c r="O10" s="257" t="s">
        <v>21</v>
      </c>
      <c r="P10" s="257" t="s">
        <v>196</v>
      </c>
      <c r="Q10" s="260">
        <v>4.03</v>
      </c>
      <c r="R10" s="257" t="s">
        <v>211</v>
      </c>
      <c r="S10" s="249" t="s">
        <v>212</v>
      </c>
      <c r="T10" s="250"/>
      <c r="U10" s="248"/>
      <c r="V10" s="248"/>
      <c r="W10" s="248"/>
      <c r="X10" s="248"/>
      <c r="Y10" s="248"/>
    </row>
    <row r="11" spans="1:25" s="231" customFormat="1" ht="14.25">
      <c r="A11" s="258" t="s">
        <v>1</v>
      </c>
      <c r="B11" s="257">
        <v>5</v>
      </c>
      <c r="C11" s="257" t="s">
        <v>382</v>
      </c>
      <c r="D11" s="257">
        <v>4</v>
      </c>
      <c r="E11" s="257" t="s">
        <v>16</v>
      </c>
      <c r="F11" s="396">
        <v>27.2</v>
      </c>
      <c r="G11" s="257" t="s">
        <v>19</v>
      </c>
      <c r="H11" s="396"/>
      <c r="I11" s="257" t="s">
        <v>21</v>
      </c>
      <c r="J11" s="397">
        <v>2</v>
      </c>
      <c r="K11" s="257" t="s">
        <v>213</v>
      </c>
      <c r="L11" s="257" t="s">
        <v>19</v>
      </c>
      <c r="M11" s="257" t="s">
        <v>214</v>
      </c>
      <c r="N11" s="397">
        <v>1</v>
      </c>
      <c r="O11" s="257" t="s">
        <v>21</v>
      </c>
      <c r="P11" s="257" t="s">
        <v>196</v>
      </c>
      <c r="Q11" s="260">
        <v>6.23</v>
      </c>
      <c r="R11" s="257" t="s">
        <v>206</v>
      </c>
      <c r="S11" s="249" t="s">
        <v>215</v>
      </c>
      <c r="T11" s="250"/>
      <c r="U11" s="248"/>
      <c r="V11" s="248"/>
      <c r="W11" s="248"/>
      <c r="X11" s="248"/>
      <c r="Y11" s="248"/>
    </row>
    <row r="12" spans="1:25" s="231" customFormat="1" ht="14.25">
      <c r="A12" s="258" t="s">
        <v>1</v>
      </c>
      <c r="B12" s="257">
        <v>6</v>
      </c>
      <c r="C12" s="257" t="s">
        <v>216</v>
      </c>
      <c r="D12" s="257">
        <v>9</v>
      </c>
      <c r="E12" s="257" t="s">
        <v>16</v>
      </c>
      <c r="F12" s="396">
        <v>44.61</v>
      </c>
      <c r="G12" s="257" t="s">
        <v>19</v>
      </c>
      <c r="H12" s="396"/>
      <c r="I12" s="257" t="s">
        <v>21</v>
      </c>
      <c r="J12" s="397">
        <v>1</v>
      </c>
      <c r="K12" s="257" t="s">
        <v>213</v>
      </c>
      <c r="L12" s="257" t="s">
        <v>19</v>
      </c>
      <c r="M12" s="257" t="s">
        <v>214</v>
      </c>
      <c r="N12" s="397">
        <v>2</v>
      </c>
      <c r="O12" s="257" t="s">
        <v>21</v>
      </c>
      <c r="P12" s="257" t="s">
        <v>196</v>
      </c>
      <c r="Q12" s="260">
        <v>12.14</v>
      </c>
      <c r="R12" s="257" t="s">
        <v>217</v>
      </c>
      <c r="S12" s="249" t="s">
        <v>218</v>
      </c>
      <c r="T12" s="250"/>
      <c r="U12" s="248"/>
      <c r="V12" s="248"/>
      <c r="W12" s="248"/>
      <c r="X12" s="248"/>
      <c r="Y12" s="248"/>
    </row>
    <row r="13" spans="1:25" s="231" customFormat="1" ht="14.25">
      <c r="A13" s="258" t="s">
        <v>2</v>
      </c>
      <c r="B13" s="257">
        <v>30</v>
      </c>
      <c r="C13" s="257" t="s">
        <v>219</v>
      </c>
      <c r="D13" s="256"/>
      <c r="E13" s="256" t="s">
        <v>383</v>
      </c>
      <c r="F13" s="260">
        <v>15.9</v>
      </c>
      <c r="G13" s="257" t="s">
        <v>19</v>
      </c>
      <c r="H13" s="396">
        <v>5.8</v>
      </c>
      <c r="I13" s="257" t="s">
        <v>21</v>
      </c>
      <c r="J13" s="397">
        <v>32</v>
      </c>
      <c r="K13" s="257" t="s">
        <v>220</v>
      </c>
      <c r="L13" s="257" t="s">
        <v>19</v>
      </c>
      <c r="M13" s="257" t="s">
        <v>205</v>
      </c>
      <c r="N13" s="397">
        <v>3</v>
      </c>
      <c r="O13" s="257" t="s">
        <v>21</v>
      </c>
      <c r="P13" s="257" t="s">
        <v>196</v>
      </c>
      <c r="Q13" s="260">
        <v>3.06</v>
      </c>
      <c r="R13" s="257" t="s">
        <v>206</v>
      </c>
      <c r="S13" s="249" t="s">
        <v>221</v>
      </c>
      <c r="T13" s="257" t="s">
        <v>222</v>
      </c>
      <c r="U13" s="248"/>
      <c r="V13" s="248"/>
      <c r="W13" s="248"/>
      <c r="X13" s="248"/>
      <c r="Y13" s="248"/>
    </row>
    <row r="14" spans="1:25" s="231" customFormat="1" ht="14.25">
      <c r="A14" s="258" t="s">
        <v>1</v>
      </c>
      <c r="B14" s="257">
        <v>30</v>
      </c>
      <c r="C14" s="257" t="s">
        <v>223</v>
      </c>
      <c r="D14" s="250"/>
      <c r="E14" s="257" t="s">
        <v>16</v>
      </c>
      <c r="F14" s="396">
        <v>16.9</v>
      </c>
      <c r="G14" s="257" t="s">
        <v>19</v>
      </c>
      <c r="H14" s="396">
        <v>-1.7</v>
      </c>
      <c r="I14" s="257" t="s">
        <v>21</v>
      </c>
      <c r="J14" s="397">
        <v>43</v>
      </c>
      <c r="K14" s="257" t="s">
        <v>224</v>
      </c>
      <c r="L14" s="257" t="s">
        <v>19</v>
      </c>
      <c r="M14" s="257" t="s">
        <v>225</v>
      </c>
      <c r="N14" s="397">
        <v>3</v>
      </c>
      <c r="O14" s="257" t="s">
        <v>21</v>
      </c>
      <c r="P14" s="257" t="s">
        <v>196</v>
      </c>
      <c r="Q14" s="260">
        <v>6.31</v>
      </c>
      <c r="R14" s="257" t="s">
        <v>217</v>
      </c>
      <c r="S14" s="249" t="s">
        <v>226</v>
      </c>
      <c r="T14" s="250"/>
      <c r="U14" s="248"/>
      <c r="V14" s="248"/>
      <c r="W14" s="248"/>
      <c r="X14" s="248"/>
      <c r="Y14" s="248"/>
    </row>
    <row r="15" spans="1:25" s="231" customFormat="1" ht="14.25">
      <c r="A15" s="258" t="s">
        <v>2</v>
      </c>
      <c r="B15" s="257">
        <v>10</v>
      </c>
      <c r="C15" s="257" t="s">
        <v>227</v>
      </c>
      <c r="D15" s="257">
        <v>15</v>
      </c>
      <c r="E15" s="257" t="s">
        <v>16</v>
      </c>
      <c r="F15" s="260">
        <v>38.12</v>
      </c>
      <c r="G15" s="257" t="s">
        <v>19</v>
      </c>
      <c r="H15" s="396"/>
      <c r="I15" s="257" t="s">
        <v>21</v>
      </c>
      <c r="J15" s="397">
        <v>111</v>
      </c>
      <c r="K15" s="257" t="s">
        <v>228</v>
      </c>
      <c r="L15" s="257" t="s">
        <v>19</v>
      </c>
      <c r="M15" s="257" t="s">
        <v>195</v>
      </c>
      <c r="N15" s="397">
        <v>3</v>
      </c>
      <c r="O15" s="257" t="s">
        <v>21</v>
      </c>
      <c r="P15" s="257" t="s">
        <v>196</v>
      </c>
      <c r="Q15" s="260">
        <v>8.25</v>
      </c>
      <c r="R15" s="257" t="s">
        <v>229</v>
      </c>
      <c r="S15" s="249" t="s">
        <v>230</v>
      </c>
      <c r="T15" s="250"/>
      <c r="U15" s="248"/>
      <c r="V15" s="248"/>
      <c r="W15" s="248"/>
      <c r="X15" s="248"/>
      <c r="Y15" s="248"/>
    </row>
    <row r="16" spans="1:25" s="231" customFormat="1" ht="14.25">
      <c r="A16" s="258" t="s">
        <v>1</v>
      </c>
      <c r="B16" s="257">
        <v>40</v>
      </c>
      <c r="C16" s="257" t="s">
        <v>231</v>
      </c>
      <c r="D16" s="250"/>
      <c r="E16" s="257" t="s">
        <v>16</v>
      </c>
      <c r="F16" s="260">
        <v>1.93</v>
      </c>
      <c r="G16" s="257" t="s">
        <v>19</v>
      </c>
      <c r="H16" s="396"/>
      <c r="I16" s="257" t="s">
        <v>21</v>
      </c>
      <c r="J16" s="397">
        <v>135</v>
      </c>
      <c r="K16" s="257" t="s">
        <v>232</v>
      </c>
      <c r="L16" s="257" t="s">
        <v>19</v>
      </c>
      <c r="M16" s="257" t="s">
        <v>233</v>
      </c>
      <c r="N16" s="397">
        <v>3</v>
      </c>
      <c r="O16" s="257" t="s">
        <v>21</v>
      </c>
      <c r="P16" s="257" t="s">
        <v>196</v>
      </c>
      <c r="Q16" s="260">
        <v>4.03</v>
      </c>
      <c r="R16" s="257" t="s">
        <v>217</v>
      </c>
      <c r="S16" s="249" t="s">
        <v>234</v>
      </c>
      <c r="T16" s="257" t="s">
        <v>235</v>
      </c>
      <c r="U16" s="248"/>
      <c r="V16" s="248"/>
      <c r="W16" s="248"/>
      <c r="X16" s="248"/>
      <c r="Y16" s="248"/>
    </row>
    <row r="17" spans="1:25" s="231" customFormat="1" ht="14.25">
      <c r="A17" s="258" t="s">
        <v>1</v>
      </c>
      <c r="B17" s="257">
        <v>41</v>
      </c>
      <c r="C17" s="257" t="s">
        <v>236</v>
      </c>
      <c r="D17" s="250"/>
      <c r="E17" s="257" t="s">
        <v>16</v>
      </c>
      <c r="F17" s="260">
        <v>4.5</v>
      </c>
      <c r="G17" s="257" t="s">
        <v>19</v>
      </c>
      <c r="H17" s="396"/>
      <c r="I17" s="257" t="s">
        <v>21</v>
      </c>
      <c r="J17" s="397">
        <v>99</v>
      </c>
      <c r="K17" s="257" t="s">
        <v>237</v>
      </c>
      <c r="L17" s="257" t="s">
        <v>19</v>
      </c>
      <c r="M17" s="257" t="s">
        <v>238</v>
      </c>
      <c r="N17" s="397">
        <v>2</v>
      </c>
      <c r="O17" s="257" t="s">
        <v>21</v>
      </c>
      <c r="P17" s="257" t="s">
        <v>196</v>
      </c>
      <c r="Q17" s="260">
        <v>4.11</v>
      </c>
      <c r="R17" s="257" t="s">
        <v>239</v>
      </c>
      <c r="S17" s="249" t="s">
        <v>240</v>
      </c>
      <c r="T17" s="250"/>
      <c r="U17" s="248"/>
      <c r="V17" s="248"/>
      <c r="W17" s="248"/>
      <c r="X17" s="248"/>
      <c r="Y17" s="248"/>
    </row>
    <row r="18" spans="1:25" s="231" customFormat="1" ht="14.25">
      <c r="A18" s="258" t="s">
        <v>1</v>
      </c>
      <c r="B18" s="257">
        <v>42</v>
      </c>
      <c r="C18" s="257" t="s">
        <v>384</v>
      </c>
      <c r="D18" s="250"/>
      <c r="E18" s="256" t="s">
        <v>383</v>
      </c>
      <c r="F18" s="260">
        <v>6.63</v>
      </c>
      <c r="G18" s="257" t="s">
        <v>19</v>
      </c>
      <c r="H18" s="396">
        <v>3.8</v>
      </c>
      <c r="I18" s="257" t="s">
        <v>21</v>
      </c>
      <c r="J18" s="397">
        <v>806</v>
      </c>
      <c r="K18" s="257" t="s">
        <v>241</v>
      </c>
      <c r="L18" s="257" t="s">
        <v>19</v>
      </c>
      <c r="M18" s="257" t="s">
        <v>242</v>
      </c>
      <c r="N18" s="397">
        <v>2</v>
      </c>
      <c r="O18" s="257" t="s">
        <v>21</v>
      </c>
      <c r="P18" s="257" t="s">
        <v>196</v>
      </c>
      <c r="Q18" s="260">
        <v>6.01</v>
      </c>
      <c r="R18" s="257" t="s">
        <v>217</v>
      </c>
      <c r="S18" s="249" t="s">
        <v>215</v>
      </c>
      <c r="T18" s="257" t="s">
        <v>243</v>
      </c>
      <c r="U18" s="248"/>
      <c r="V18" s="248"/>
      <c r="W18" s="248"/>
      <c r="X18" s="248"/>
      <c r="Y18" s="248"/>
    </row>
    <row r="19" spans="1:25" s="231" customFormat="1" ht="14.25">
      <c r="A19" s="258" t="s">
        <v>1</v>
      </c>
      <c r="B19" s="257">
        <v>42</v>
      </c>
      <c r="C19" s="257" t="s">
        <v>384</v>
      </c>
      <c r="D19" s="250"/>
      <c r="E19" s="257" t="s">
        <v>16</v>
      </c>
      <c r="F19" s="260">
        <v>6.52</v>
      </c>
      <c r="G19" s="257" t="s">
        <v>19</v>
      </c>
      <c r="H19" s="396">
        <v>1.5</v>
      </c>
      <c r="I19" s="257" t="s">
        <v>21</v>
      </c>
      <c r="J19" s="397">
        <v>806</v>
      </c>
      <c r="K19" s="257" t="s">
        <v>241</v>
      </c>
      <c r="L19" s="257" t="s">
        <v>19</v>
      </c>
      <c r="M19" s="257" t="s">
        <v>242</v>
      </c>
      <c r="N19" s="397">
        <v>2</v>
      </c>
      <c r="O19" s="257" t="s">
        <v>21</v>
      </c>
      <c r="P19" s="257" t="s">
        <v>196</v>
      </c>
      <c r="Q19" s="260">
        <v>6.01</v>
      </c>
      <c r="R19" s="257" t="s">
        <v>217</v>
      </c>
      <c r="S19" s="249" t="s">
        <v>215</v>
      </c>
      <c r="T19" s="257" t="s">
        <v>243</v>
      </c>
      <c r="U19" s="248"/>
      <c r="V19" s="248"/>
      <c r="W19" s="248"/>
      <c r="X19" s="248"/>
      <c r="Y19" s="248"/>
    </row>
    <row r="20" spans="1:25" s="231" customFormat="1" ht="14.25">
      <c r="A20" s="258" t="s">
        <v>1</v>
      </c>
      <c r="B20" s="257">
        <v>51</v>
      </c>
      <c r="C20" s="257" t="s">
        <v>244</v>
      </c>
      <c r="D20" s="250"/>
      <c r="E20" s="257" t="s">
        <v>16</v>
      </c>
      <c r="F20" s="260">
        <v>11.16</v>
      </c>
      <c r="G20" s="257" t="s">
        <v>19</v>
      </c>
      <c r="H20" s="396"/>
      <c r="I20" s="257" t="s">
        <v>21</v>
      </c>
      <c r="J20" s="397">
        <v>456</v>
      </c>
      <c r="K20" s="257" t="s">
        <v>245</v>
      </c>
      <c r="L20" s="257" t="s">
        <v>19</v>
      </c>
      <c r="M20" s="257" t="s">
        <v>362</v>
      </c>
      <c r="N20" s="397">
        <v>3</v>
      </c>
      <c r="O20" s="257" t="s">
        <v>21</v>
      </c>
      <c r="P20" s="257" t="s">
        <v>196</v>
      </c>
      <c r="Q20" s="260">
        <v>3.06</v>
      </c>
      <c r="R20" s="257" t="s">
        <v>206</v>
      </c>
      <c r="S20" s="249" t="s">
        <v>246</v>
      </c>
      <c r="T20" s="250"/>
      <c r="U20" s="248"/>
      <c r="V20" s="248"/>
      <c r="W20" s="248"/>
      <c r="X20" s="248"/>
      <c r="Y20" s="248"/>
    </row>
    <row r="21" spans="1:25" s="231" customFormat="1" ht="14.25">
      <c r="A21" s="255"/>
      <c r="B21" s="250"/>
      <c r="C21" s="250"/>
      <c r="D21" s="250"/>
      <c r="E21" s="250"/>
      <c r="F21" s="250"/>
      <c r="G21" s="250"/>
      <c r="H21" s="250"/>
      <c r="I21" s="250"/>
      <c r="J21" s="250"/>
      <c r="K21" s="250"/>
      <c r="L21" s="250"/>
      <c r="M21" s="250"/>
      <c r="N21" s="250"/>
      <c r="O21" s="250"/>
      <c r="P21" s="250"/>
      <c r="Q21" s="391"/>
      <c r="R21" s="250"/>
      <c r="S21" s="250"/>
      <c r="T21" s="250"/>
      <c r="U21" s="248"/>
      <c r="V21" s="248"/>
      <c r="W21" s="248"/>
      <c r="X21" s="248"/>
      <c r="Y21" s="248"/>
    </row>
    <row r="22" spans="1:25" s="231" customFormat="1" ht="14.25">
      <c r="A22" s="258" t="s">
        <v>2</v>
      </c>
      <c r="B22" s="257">
        <v>20</v>
      </c>
      <c r="C22" s="257" t="s">
        <v>247</v>
      </c>
      <c r="D22" s="250"/>
      <c r="E22" s="257" t="s">
        <v>16</v>
      </c>
      <c r="F22" s="260">
        <v>54.6</v>
      </c>
      <c r="G22" s="262" t="s">
        <v>385</v>
      </c>
      <c r="H22" s="262"/>
      <c r="I22" s="262"/>
      <c r="J22" s="262"/>
      <c r="K22" s="262" t="s">
        <v>248</v>
      </c>
      <c r="L22" s="262"/>
      <c r="M22" s="262"/>
      <c r="N22" s="262"/>
      <c r="O22" s="262"/>
      <c r="P22" s="257" t="s">
        <v>196</v>
      </c>
      <c r="Q22" s="260">
        <v>12.14</v>
      </c>
      <c r="R22" s="257" t="s">
        <v>206</v>
      </c>
      <c r="S22" s="249" t="s">
        <v>249</v>
      </c>
      <c r="T22" s="250"/>
      <c r="U22" s="248"/>
      <c r="V22" s="248"/>
      <c r="W22" s="248"/>
      <c r="X22" s="248"/>
      <c r="Y22" s="248"/>
    </row>
    <row r="23" spans="1:25" s="231" customFormat="1" ht="14.25">
      <c r="A23" s="258" t="s">
        <v>2</v>
      </c>
      <c r="B23" s="257">
        <v>20</v>
      </c>
      <c r="C23" s="257" t="s">
        <v>247</v>
      </c>
      <c r="D23" s="250"/>
      <c r="E23" s="257" t="s">
        <v>16</v>
      </c>
      <c r="F23" s="257"/>
      <c r="G23" s="257" t="s">
        <v>19</v>
      </c>
      <c r="H23" s="259"/>
      <c r="I23" s="257" t="s">
        <v>21</v>
      </c>
      <c r="J23" s="400">
        <v>22</v>
      </c>
      <c r="K23" s="261" t="s">
        <v>264</v>
      </c>
      <c r="L23" s="257" t="s">
        <v>19</v>
      </c>
      <c r="M23" s="257" t="s">
        <v>195</v>
      </c>
      <c r="N23" s="400">
        <v>1</v>
      </c>
      <c r="O23" s="257" t="s">
        <v>21</v>
      </c>
      <c r="P23" s="257" t="s">
        <v>196</v>
      </c>
      <c r="Q23" s="260">
        <v>12.14</v>
      </c>
      <c r="R23" s="257" t="s">
        <v>206</v>
      </c>
      <c r="S23" s="249" t="s">
        <v>249</v>
      </c>
      <c r="T23" s="250"/>
      <c r="U23" s="248"/>
      <c r="V23" s="248"/>
      <c r="W23" s="248"/>
      <c r="X23" s="248"/>
      <c r="Y23" s="248"/>
    </row>
    <row r="24" spans="1:25" s="231" customFormat="1" ht="14.25">
      <c r="A24" s="258" t="s">
        <v>2</v>
      </c>
      <c r="B24" s="257">
        <v>20</v>
      </c>
      <c r="C24" s="257" t="s">
        <v>247</v>
      </c>
      <c r="D24" s="250"/>
      <c r="E24" s="257" t="s">
        <v>16</v>
      </c>
      <c r="F24" s="257"/>
      <c r="G24" s="257" t="s">
        <v>19</v>
      </c>
      <c r="H24" s="259"/>
      <c r="I24" s="257" t="s">
        <v>21</v>
      </c>
      <c r="J24" s="400">
        <v>23</v>
      </c>
      <c r="K24" s="261" t="s">
        <v>265</v>
      </c>
      <c r="L24" s="257" t="s">
        <v>19</v>
      </c>
      <c r="M24" s="257" t="s">
        <v>195</v>
      </c>
      <c r="N24" s="400">
        <v>1</v>
      </c>
      <c r="O24" s="257" t="s">
        <v>21</v>
      </c>
      <c r="P24" s="257" t="s">
        <v>196</v>
      </c>
      <c r="Q24" s="260">
        <v>12.14</v>
      </c>
      <c r="R24" s="257" t="s">
        <v>206</v>
      </c>
      <c r="S24" s="249" t="s">
        <v>249</v>
      </c>
      <c r="T24" s="250"/>
      <c r="U24" s="248"/>
      <c r="V24" s="248"/>
      <c r="W24" s="248"/>
      <c r="X24" s="248"/>
      <c r="Y24" s="248"/>
    </row>
    <row r="25" spans="1:25" s="231" customFormat="1" ht="14.25">
      <c r="A25" s="258" t="s">
        <v>2</v>
      </c>
      <c r="B25" s="257">
        <v>20</v>
      </c>
      <c r="C25" s="257" t="s">
        <v>247</v>
      </c>
      <c r="D25" s="250"/>
      <c r="E25" s="257" t="s">
        <v>16</v>
      </c>
      <c r="F25" s="257"/>
      <c r="G25" s="257" t="s">
        <v>19</v>
      </c>
      <c r="H25" s="259"/>
      <c r="I25" s="257" t="s">
        <v>21</v>
      </c>
      <c r="J25" s="400">
        <v>25</v>
      </c>
      <c r="K25" s="261" t="s">
        <v>266</v>
      </c>
      <c r="L25" s="257" t="s">
        <v>19</v>
      </c>
      <c r="M25" s="257" t="s">
        <v>195</v>
      </c>
      <c r="N25" s="400">
        <v>1</v>
      </c>
      <c r="O25" s="257" t="s">
        <v>21</v>
      </c>
      <c r="P25" s="257" t="s">
        <v>196</v>
      </c>
      <c r="Q25" s="260">
        <v>12.14</v>
      </c>
      <c r="R25" s="257" t="s">
        <v>206</v>
      </c>
      <c r="S25" s="249" t="s">
        <v>249</v>
      </c>
      <c r="T25" s="250"/>
      <c r="U25" s="248"/>
      <c r="V25" s="248"/>
      <c r="W25" s="248"/>
      <c r="X25" s="248"/>
      <c r="Y25" s="248"/>
    </row>
    <row r="26" spans="1:25" s="231" customFormat="1" ht="14.25">
      <c r="A26" s="258" t="s">
        <v>2</v>
      </c>
      <c r="B26" s="257">
        <v>20</v>
      </c>
      <c r="C26" s="257" t="s">
        <v>247</v>
      </c>
      <c r="D26" s="250"/>
      <c r="E26" s="257" t="s">
        <v>16</v>
      </c>
      <c r="F26" s="257"/>
      <c r="G26" s="257" t="s">
        <v>19</v>
      </c>
      <c r="H26" s="259"/>
      <c r="I26" s="257" t="s">
        <v>21</v>
      </c>
      <c r="J26" s="400">
        <v>21</v>
      </c>
      <c r="K26" s="261" t="s">
        <v>267</v>
      </c>
      <c r="L26" s="257" t="s">
        <v>19</v>
      </c>
      <c r="M26" s="257" t="s">
        <v>195</v>
      </c>
      <c r="N26" s="400">
        <v>1</v>
      </c>
      <c r="O26" s="257" t="s">
        <v>21</v>
      </c>
      <c r="P26" s="257" t="s">
        <v>196</v>
      </c>
      <c r="Q26" s="260">
        <v>12.14</v>
      </c>
      <c r="R26" s="257" t="s">
        <v>206</v>
      </c>
      <c r="S26" s="249" t="s">
        <v>249</v>
      </c>
      <c r="T26" s="250"/>
      <c r="U26" s="248"/>
      <c r="V26" s="248"/>
      <c r="W26" s="248"/>
      <c r="X26" s="248"/>
      <c r="Y26" s="248"/>
    </row>
    <row r="27" spans="1:25" s="231" customFormat="1" ht="14.25">
      <c r="A27" s="258" t="s">
        <v>2</v>
      </c>
      <c r="B27" s="257">
        <v>20</v>
      </c>
      <c r="C27" s="257" t="s">
        <v>247</v>
      </c>
      <c r="D27" s="250"/>
      <c r="E27" s="257" t="s">
        <v>16</v>
      </c>
      <c r="F27" s="257"/>
      <c r="G27" s="257" t="s">
        <v>19</v>
      </c>
      <c r="H27" s="259"/>
      <c r="I27" s="257" t="s">
        <v>21</v>
      </c>
      <c r="J27" s="400">
        <v>28</v>
      </c>
      <c r="K27" s="261" t="s">
        <v>268</v>
      </c>
      <c r="L27" s="257" t="s">
        <v>19</v>
      </c>
      <c r="M27" s="257" t="s">
        <v>195</v>
      </c>
      <c r="N27" s="400">
        <v>2</v>
      </c>
      <c r="O27" s="257" t="s">
        <v>21</v>
      </c>
      <c r="P27" s="257" t="s">
        <v>196</v>
      </c>
      <c r="Q27" s="260">
        <v>12.14</v>
      </c>
      <c r="R27" s="257" t="s">
        <v>206</v>
      </c>
      <c r="S27" s="249" t="s">
        <v>249</v>
      </c>
      <c r="T27" s="250"/>
      <c r="U27" s="248"/>
      <c r="V27" s="248"/>
      <c r="W27" s="248"/>
      <c r="X27" s="248"/>
      <c r="Y27" s="248"/>
    </row>
    <row r="28" spans="1:25" s="231" customFormat="1" ht="14.25">
      <c r="A28" s="258" t="s">
        <v>2</v>
      </c>
      <c r="B28" s="257">
        <v>20</v>
      </c>
      <c r="C28" s="257" t="s">
        <v>247</v>
      </c>
      <c r="D28" s="250"/>
      <c r="E28" s="257" t="s">
        <v>16</v>
      </c>
      <c r="F28" s="257"/>
      <c r="G28" s="257" t="s">
        <v>19</v>
      </c>
      <c r="H28" s="259"/>
      <c r="I28" s="257" t="s">
        <v>21</v>
      </c>
      <c r="J28" s="400">
        <v>29</v>
      </c>
      <c r="K28" s="261" t="s">
        <v>269</v>
      </c>
      <c r="L28" s="257" t="s">
        <v>19</v>
      </c>
      <c r="M28" s="257" t="s">
        <v>195</v>
      </c>
      <c r="N28" s="400">
        <v>2</v>
      </c>
      <c r="O28" s="257" t="s">
        <v>21</v>
      </c>
      <c r="P28" s="257" t="s">
        <v>196</v>
      </c>
      <c r="Q28" s="260">
        <v>12.14</v>
      </c>
      <c r="R28" s="257" t="s">
        <v>206</v>
      </c>
      <c r="S28" s="249" t="s">
        <v>249</v>
      </c>
      <c r="T28" s="250"/>
      <c r="U28" s="248"/>
      <c r="V28" s="248"/>
      <c r="W28" s="248"/>
      <c r="X28" s="248"/>
      <c r="Y28" s="248"/>
    </row>
    <row r="29" spans="1:25" s="231" customFormat="1" ht="14.25">
      <c r="A29" s="258"/>
      <c r="B29" s="257"/>
      <c r="C29" s="257"/>
      <c r="D29" s="250"/>
      <c r="E29" s="257"/>
      <c r="F29" s="257"/>
      <c r="G29" s="257"/>
      <c r="H29" s="259"/>
      <c r="I29" s="257"/>
      <c r="J29" s="257"/>
      <c r="K29" s="257"/>
      <c r="L29" s="257"/>
      <c r="M29" s="257"/>
      <c r="N29" s="257"/>
      <c r="O29" s="257"/>
      <c r="P29" s="257"/>
      <c r="Q29" s="260"/>
      <c r="R29" s="257"/>
      <c r="S29" s="249"/>
      <c r="T29" s="257"/>
      <c r="U29" s="248"/>
      <c r="V29" s="248"/>
      <c r="W29" s="248"/>
      <c r="X29" s="248"/>
      <c r="Y29" s="248"/>
    </row>
    <row r="30" spans="1:25" s="231" customFormat="1" ht="14.25">
      <c r="A30" s="258"/>
      <c r="B30" s="257"/>
      <c r="C30" s="257"/>
      <c r="D30" s="250"/>
      <c r="E30" s="257"/>
      <c r="F30" s="257"/>
      <c r="G30" s="257"/>
      <c r="H30" s="259"/>
      <c r="I30" s="257"/>
      <c r="J30" s="257"/>
      <c r="K30" s="257"/>
      <c r="L30" s="257"/>
      <c r="M30" s="257"/>
      <c r="N30" s="257"/>
      <c r="O30" s="257"/>
      <c r="P30" s="257"/>
      <c r="Q30" s="260"/>
      <c r="R30" s="257"/>
      <c r="S30" s="249"/>
      <c r="T30" s="250"/>
      <c r="U30" s="248"/>
      <c r="V30" s="248"/>
      <c r="W30" s="248"/>
      <c r="X30" s="248"/>
      <c r="Y30" s="248"/>
    </row>
    <row r="31" spans="1:25" s="231" customFormat="1" ht="14.25">
      <c r="A31" s="248"/>
      <c r="B31" s="247" t="s">
        <v>386</v>
      </c>
      <c r="C31" s="248"/>
      <c r="D31" s="248"/>
      <c r="E31" s="248"/>
      <c r="F31" s="248"/>
      <c r="G31" s="248"/>
      <c r="H31" s="248"/>
      <c r="I31" s="248"/>
      <c r="J31" s="248"/>
      <c r="K31" s="248"/>
      <c r="L31" s="248"/>
      <c r="M31" s="248"/>
      <c r="N31" s="248"/>
      <c r="O31" s="248"/>
      <c r="P31" s="248"/>
      <c r="Q31" s="389"/>
      <c r="R31" s="248"/>
      <c r="S31" s="248"/>
      <c r="T31" s="248"/>
      <c r="U31" s="248"/>
      <c r="V31" s="248"/>
      <c r="W31" s="248"/>
      <c r="X31" s="248"/>
      <c r="Y31" s="248"/>
    </row>
    <row r="33" spans="1:25" s="231" customFormat="1" ht="14.25">
      <c r="A33" s="248" t="s">
        <v>250</v>
      </c>
      <c r="B33" s="248"/>
      <c r="C33" s="248"/>
      <c r="D33" s="248"/>
      <c r="E33" s="248"/>
      <c r="F33" s="248"/>
      <c r="G33" s="248"/>
      <c r="H33" s="248"/>
      <c r="I33" s="248"/>
      <c r="J33" s="248"/>
      <c r="K33" s="248"/>
      <c r="L33" s="248"/>
      <c r="M33" s="248"/>
      <c r="N33" s="248"/>
      <c r="O33" s="248"/>
      <c r="P33" s="248"/>
      <c r="Q33" s="389"/>
      <c r="R33" s="248"/>
      <c r="S33" s="248"/>
      <c r="T33" s="248"/>
      <c r="U33" s="248"/>
      <c r="V33" s="248"/>
      <c r="W33" s="248"/>
      <c r="X33" s="248"/>
      <c r="Y33" s="248"/>
    </row>
    <row r="34" spans="1:25" s="231" customFormat="1" ht="14.25">
      <c r="A34" s="248"/>
      <c r="B34" s="248" t="s">
        <v>251</v>
      </c>
      <c r="C34" s="248"/>
      <c r="D34" s="248"/>
      <c r="E34" s="248"/>
      <c r="F34" s="248"/>
      <c r="G34" s="248"/>
      <c r="H34" s="248"/>
      <c r="I34" s="248"/>
      <c r="J34" s="248"/>
      <c r="K34" s="248"/>
      <c r="L34" s="248"/>
      <c r="M34" s="248"/>
      <c r="N34" s="248"/>
      <c r="O34" s="248"/>
      <c r="P34" s="248"/>
      <c r="Q34" s="389"/>
      <c r="R34" s="248"/>
      <c r="S34" s="248"/>
      <c r="T34" s="248"/>
      <c r="U34" s="248"/>
      <c r="V34" s="248"/>
      <c r="W34" s="248"/>
      <c r="X34" s="248"/>
      <c r="Y34" s="248"/>
    </row>
    <row r="35" spans="1:25" s="231" customFormat="1" ht="14.25">
      <c r="A35" s="248" t="s">
        <v>252</v>
      </c>
      <c r="B35" s="248"/>
      <c r="C35" s="248"/>
      <c r="D35" s="248"/>
      <c r="E35" s="248"/>
      <c r="F35" s="248"/>
      <c r="G35" s="248"/>
      <c r="H35" s="248"/>
      <c r="I35" s="248"/>
      <c r="J35" s="248"/>
      <c r="K35" s="248"/>
      <c r="L35" s="248"/>
      <c r="M35" s="248"/>
      <c r="N35" s="248"/>
      <c r="O35" s="248"/>
      <c r="P35" s="248"/>
      <c r="Q35" s="389"/>
      <c r="R35" s="248"/>
      <c r="S35" s="248"/>
      <c r="T35" s="248"/>
      <c r="U35" s="248"/>
      <c r="V35" s="248"/>
      <c r="W35" s="248"/>
      <c r="X35" s="248"/>
      <c r="Y35" s="248"/>
    </row>
    <row r="36" spans="1:25" s="231" customFormat="1" ht="14.25">
      <c r="A36" s="248" t="s">
        <v>371</v>
      </c>
      <c r="B36" s="248"/>
      <c r="C36" s="248"/>
      <c r="D36" s="248"/>
      <c r="E36" s="248"/>
      <c r="F36" s="248"/>
      <c r="G36" s="248"/>
      <c r="H36" s="248"/>
      <c r="I36" s="248"/>
      <c r="J36" s="248"/>
      <c r="K36" s="248"/>
      <c r="L36" s="248"/>
      <c r="M36" s="248"/>
      <c r="N36" s="248"/>
      <c r="O36" s="248"/>
      <c r="P36" s="248"/>
      <c r="Q36" s="389"/>
      <c r="R36" s="248"/>
      <c r="S36" s="248"/>
      <c r="T36" s="248"/>
      <c r="U36" s="248"/>
      <c r="V36" s="248"/>
      <c r="W36" s="248"/>
      <c r="X36" s="248"/>
      <c r="Y36" s="248"/>
    </row>
    <row r="37" spans="1:25" s="231" customFormat="1" ht="14.25">
      <c r="A37" s="248"/>
      <c r="B37" s="248" t="s">
        <v>253</v>
      </c>
      <c r="C37" s="248"/>
      <c r="D37" s="248"/>
      <c r="E37" s="248"/>
      <c r="F37" s="248"/>
      <c r="G37" s="248"/>
      <c r="H37" s="248"/>
      <c r="I37" s="248"/>
      <c r="J37" s="248"/>
      <c r="K37" s="248"/>
      <c r="L37" s="248"/>
      <c r="M37" s="248"/>
      <c r="N37" s="248"/>
      <c r="O37" s="248"/>
      <c r="P37" s="248"/>
      <c r="Q37" s="389"/>
      <c r="R37" s="248"/>
      <c r="S37" s="248"/>
      <c r="T37" s="248"/>
      <c r="U37" s="248"/>
      <c r="V37" s="248"/>
      <c r="W37" s="248"/>
      <c r="X37" s="248"/>
      <c r="Y37" s="248"/>
    </row>
    <row r="38" spans="1:25" s="231" customFormat="1" ht="14.25">
      <c r="A38" s="248" t="s">
        <v>372</v>
      </c>
      <c r="B38" s="248"/>
      <c r="C38" s="248"/>
      <c r="D38" s="248"/>
      <c r="E38" s="248"/>
      <c r="F38" s="248"/>
      <c r="G38" s="248"/>
      <c r="H38" s="248"/>
      <c r="I38" s="248"/>
      <c r="J38" s="248"/>
      <c r="K38" s="248"/>
      <c r="L38" s="248"/>
      <c r="M38" s="248"/>
      <c r="N38" s="248"/>
      <c r="O38" s="248"/>
      <c r="P38" s="248"/>
      <c r="Q38" s="389"/>
      <c r="R38" s="248"/>
      <c r="S38" s="248"/>
      <c r="T38" s="248"/>
      <c r="U38" s="248"/>
      <c r="V38" s="248"/>
      <c r="W38" s="248"/>
      <c r="X38" s="248"/>
      <c r="Y38" s="248"/>
    </row>
    <row r="39" spans="1:25" s="231" customFormat="1" ht="14.25">
      <c r="A39" s="248" t="s">
        <v>370</v>
      </c>
      <c r="B39" s="248"/>
      <c r="C39" s="248"/>
      <c r="D39" s="248"/>
      <c r="E39" s="248"/>
      <c r="F39" s="248"/>
      <c r="G39" s="248"/>
      <c r="H39" s="248"/>
      <c r="I39" s="248"/>
      <c r="J39" s="248"/>
      <c r="K39" s="248"/>
      <c r="L39" s="248"/>
      <c r="M39" s="248"/>
      <c r="N39" s="248"/>
      <c r="O39" s="248"/>
      <c r="P39" s="248"/>
      <c r="Q39" s="389"/>
      <c r="R39" s="248"/>
      <c r="S39" s="248"/>
      <c r="T39" s="248"/>
      <c r="U39" s="248"/>
      <c r="V39" s="248"/>
      <c r="W39" s="248"/>
      <c r="X39" s="248"/>
      <c r="Y39" s="248"/>
    </row>
    <row r="40" spans="1:25" s="231" customFormat="1" ht="14.25">
      <c r="A40" s="248" t="s">
        <v>254</v>
      </c>
      <c r="B40" s="248"/>
      <c r="C40" s="248"/>
      <c r="D40" s="248"/>
      <c r="E40" s="248"/>
      <c r="F40" s="248"/>
      <c r="G40" s="248"/>
      <c r="H40" s="248"/>
      <c r="I40" s="248"/>
      <c r="J40" s="248"/>
      <c r="K40" s="248"/>
      <c r="L40" s="248"/>
      <c r="M40" s="248"/>
      <c r="N40" s="248"/>
      <c r="O40" s="248"/>
      <c r="P40" s="248"/>
      <c r="Q40" s="389"/>
      <c r="R40" s="248"/>
      <c r="S40" s="248"/>
      <c r="T40" s="248"/>
      <c r="U40" s="248"/>
      <c r="V40" s="248"/>
      <c r="W40" s="248"/>
      <c r="X40" s="248"/>
      <c r="Y40" s="248"/>
    </row>
    <row r="42" spans="1:25" s="231" customFormat="1" ht="14.25">
      <c r="A42" s="248"/>
      <c r="B42" s="247" t="s">
        <v>255</v>
      </c>
      <c r="C42" s="248"/>
      <c r="D42" s="248"/>
      <c r="E42" s="248"/>
      <c r="F42" s="248"/>
      <c r="G42" s="248"/>
      <c r="H42" s="248"/>
      <c r="I42" s="248"/>
      <c r="J42" s="248"/>
      <c r="K42" s="248"/>
      <c r="L42" s="248"/>
      <c r="M42" s="248"/>
      <c r="N42" s="248"/>
      <c r="O42" s="248"/>
      <c r="P42" s="248"/>
      <c r="Q42" s="389"/>
      <c r="R42" s="248"/>
      <c r="S42" s="248"/>
      <c r="T42" s="248"/>
      <c r="U42" s="248"/>
      <c r="V42" s="248"/>
      <c r="W42" s="248"/>
      <c r="X42" s="248"/>
      <c r="Y42" s="248"/>
    </row>
    <row r="44" spans="1:25" s="231" customFormat="1" ht="14.25">
      <c r="A44" s="248" t="s">
        <v>256</v>
      </c>
      <c r="B44" s="248"/>
      <c r="C44" s="248"/>
      <c r="D44" s="248"/>
      <c r="E44" s="248"/>
      <c r="F44" s="248"/>
      <c r="G44" s="248"/>
      <c r="H44" s="248"/>
      <c r="I44" s="248"/>
      <c r="J44" s="248"/>
      <c r="K44" s="248"/>
      <c r="L44" s="248"/>
      <c r="M44" s="248"/>
      <c r="N44" s="248"/>
      <c r="O44" s="248"/>
      <c r="P44" s="248"/>
      <c r="Q44" s="389"/>
      <c r="R44" s="248"/>
      <c r="S44" s="248"/>
      <c r="T44" s="248"/>
      <c r="U44" s="248"/>
      <c r="V44" s="248"/>
      <c r="W44" s="248"/>
      <c r="X44" s="248"/>
      <c r="Y44" s="248"/>
    </row>
    <row r="45" spans="1:25" s="231" customFormat="1" ht="14.25">
      <c r="A45" s="248" t="s">
        <v>257</v>
      </c>
      <c r="B45" s="248"/>
      <c r="C45" s="248"/>
      <c r="D45" s="248"/>
      <c r="E45" s="248"/>
      <c r="F45" s="248"/>
      <c r="G45" s="248"/>
      <c r="H45" s="248"/>
      <c r="I45" s="248"/>
      <c r="J45" s="248"/>
      <c r="K45" s="248"/>
      <c r="L45" s="248"/>
      <c r="M45" s="248"/>
      <c r="N45" s="248"/>
      <c r="O45" s="248"/>
      <c r="P45" s="248"/>
      <c r="Q45" s="389"/>
      <c r="R45" s="248"/>
      <c r="S45" s="248"/>
      <c r="T45" s="248"/>
      <c r="U45" s="248"/>
      <c r="V45" s="248"/>
      <c r="W45" s="248"/>
      <c r="X45" s="248"/>
      <c r="Y45" s="248"/>
    </row>
    <row r="46" spans="1:25" s="231" customFormat="1" ht="14.25">
      <c r="A46" s="248" t="s">
        <v>387</v>
      </c>
      <c r="B46" s="248"/>
      <c r="C46" s="248"/>
      <c r="D46" s="248"/>
      <c r="E46" s="248"/>
      <c r="F46" s="248"/>
      <c r="G46" s="248"/>
      <c r="H46" s="248"/>
      <c r="I46" s="248"/>
      <c r="J46" s="248"/>
      <c r="K46" s="248"/>
      <c r="L46" s="248"/>
      <c r="M46" s="248"/>
      <c r="N46" s="248"/>
      <c r="O46" s="248"/>
      <c r="P46" s="248"/>
      <c r="Q46" s="389"/>
      <c r="R46" s="248"/>
      <c r="S46" s="248"/>
      <c r="T46" s="248"/>
      <c r="U46" s="248"/>
      <c r="V46" s="248"/>
      <c r="W46" s="248"/>
      <c r="X46" s="248"/>
      <c r="Y46" s="248"/>
    </row>
    <row r="48" spans="1:25" s="231" customFormat="1" ht="14.25">
      <c r="A48" s="248"/>
      <c r="B48" s="247" t="s">
        <v>258</v>
      </c>
      <c r="C48" s="248"/>
      <c r="D48" s="248"/>
      <c r="E48" s="248"/>
      <c r="F48" s="248"/>
      <c r="G48" s="248"/>
      <c r="H48" s="248"/>
      <c r="I48" s="248"/>
      <c r="J48" s="248"/>
      <c r="K48" s="248"/>
      <c r="L48" s="248"/>
      <c r="M48" s="248"/>
      <c r="N48" s="248"/>
      <c r="O48" s="248"/>
      <c r="P48" s="248"/>
      <c r="Q48" s="389"/>
      <c r="R48" s="248"/>
      <c r="S48" s="248"/>
      <c r="T48" s="248"/>
      <c r="U48" s="248"/>
      <c r="V48" s="248"/>
      <c r="W48" s="248"/>
      <c r="X48" s="248"/>
      <c r="Y48" s="248"/>
    </row>
    <row r="50" spans="1:25" s="231" customFormat="1" ht="14.25">
      <c r="A50" s="248" t="s">
        <v>259</v>
      </c>
      <c r="B50" s="248"/>
      <c r="C50" s="248"/>
      <c r="D50" s="248"/>
      <c r="E50" s="248"/>
      <c r="F50" s="248"/>
      <c r="G50" s="248"/>
      <c r="H50" s="248"/>
      <c r="I50" s="248"/>
      <c r="J50" s="248"/>
      <c r="K50" s="248"/>
      <c r="L50" s="248"/>
      <c r="M50" s="248"/>
      <c r="N50" s="248"/>
      <c r="O50" s="248"/>
      <c r="P50" s="248"/>
      <c r="Q50" s="389"/>
      <c r="R50" s="248"/>
      <c r="S50" s="248"/>
      <c r="T50" s="248"/>
      <c r="U50" s="248"/>
      <c r="V50" s="248"/>
      <c r="W50" s="248"/>
      <c r="X50" s="248"/>
      <c r="Y50" s="248"/>
    </row>
    <row r="51" spans="1:25" s="231" customFormat="1" ht="14.25">
      <c r="A51" s="248" t="s">
        <v>260</v>
      </c>
      <c r="B51" s="248"/>
      <c r="C51" s="248"/>
      <c r="D51" s="248"/>
      <c r="E51" s="248"/>
      <c r="F51" s="248"/>
      <c r="G51" s="248"/>
      <c r="H51" s="248"/>
      <c r="I51" s="248"/>
      <c r="J51" s="248"/>
      <c r="K51" s="248"/>
      <c r="L51" s="248"/>
      <c r="M51" s="248"/>
      <c r="N51" s="248"/>
      <c r="O51" s="248"/>
      <c r="P51" s="248"/>
      <c r="Q51" s="389"/>
      <c r="R51" s="248"/>
      <c r="S51" s="248"/>
      <c r="T51" s="248"/>
      <c r="U51" s="248"/>
      <c r="V51" s="248"/>
      <c r="W51" s="248"/>
      <c r="X51" s="248"/>
      <c r="Y51" s="248"/>
    </row>
    <row r="52" spans="1:25" s="231" customFormat="1" ht="14.25">
      <c r="A52" s="248" t="s">
        <v>388</v>
      </c>
      <c r="B52" s="248"/>
      <c r="C52" s="248"/>
      <c r="D52" s="248"/>
      <c r="E52" s="248"/>
      <c r="F52" s="248"/>
      <c r="G52" s="248"/>
      <c r="H52" s="248"/>
      <c r="I52" s="248"/>
      <c r="J52" s="248"/>
      <c r="K52" s="248"/>
      <c r="L52" s="248"/>
      <c r="M52" s="248"/>
      <c r="N52" s="248"/>
      <c r="O52" s="248"/>
      <c r="P52" s="248"/>
      <c r="Q52" s="389"/>
      <c r="R52" s="248"/>
      <c r="S52" s="248"/>
      <c r="T52" s="248"/>
      <c r="U52" s="248"/>
      <c r="V52" s="248"/>
      <c r="W52" s="248"/>
      <c r="X52" s="248"/>
      <c r="Y52" s="248"/>
    </row>
    <row r="53" spans="1:25" s="231" customFormat="1" ht="14.25">
      <c r="A53" s="248" t="s">
        <v>261</v>
      </c>
      <c r="B53" s="248"/>
      <c r="C53" s="248"/>
      <c r="D53" s="248"/>
      <c r="E53" s="248"/>
      <c r="F53" s="248"/>
      <c r="G53" s="248"/>
      <c r="H53" s="248"/>
      <c r="I53" s="248"/>
      <c r="J53" s="248"/>
      <c r="K53" s="248"/>
      <c r="L53" s="248"/>
      <c r="M53" s="248"/>
      <c r="N53" s="248"/>
      <c r="O53" s="248"/>
      <c r="P53" s="248"/>
      <c r="Q53" s="389"/>
      <c r="R53" s="248"/>
      <c r="S53" s="248"/>
      <c r="T53" s="248"/>
      <c r="U53" s="248"/>
      <c r="V53" s="248"/>
      <c r="W53" s="248"/>
      <c r="X53" s="248"/>
      <c r="Y53" s="248"/>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indexed="11"/>
    <pageSetUpPr fitToPage="1"/>
  </sheetPr>
  <dimension ref="A1:AP58"/>
  <sheetViews>
    <sheetView view="pageBreakPreview" zoomScale="60" zoomScaleNormal="75" zoomScalePageLayoutView="0" workbookViewId="0" topLeftCell="A1">
      <selection activeCell="A1" sqref="A1"/>
    </sheetView>
  </sheetViews>
  <sheetFormatPr defaultColWidth="8.88671875" defaultRowHeight="15"/>
  <cols>
    <col min="1" max="1" width="3.77734375" style="0" customWidth="1"/>
    <col min="2" max="2" width="9.77734375" style="91" customWidth="1"/>
    <col min="3" max="3" width="6.10546875" style="0" customWidth="1"/>
    <col min="4" max="4" width="15.77734375" style="91" customWidth="1"/>
    <col min="5" max="5" width="6.77734375" style="0" customWidth="1"/>
    <col min="6" max="7" width="2.77734375" style="0" customWidth="1"/>
    <col min="8" max="8" width="6.10546875" style="0" customWidth="1"/>
    <col min="9" max="9" width="15.77734375" style="91" customWidth="1"/>
    <col min="10" max="10" width="6.77734375" style="0" customWidth="1"/>
    <col min="11" max="12" width="2.77734375" style="0" customWidth="1"/>
    <col min="13" max="13" width="6.10546875" style="0" customWidth="1"/>
    <col min="14" max="14" width="15.77734375" style="0" customWidth="1"/>
    <col min="15" max="15" width="6.77734375" style="0" customWidth="1"/>
    <col min="16" max="17" width="2.77734375" style="0" customWidth="1"/>
    <col min="18" max="18" width="6.10546875" style="0" customWidth="1"/>
    <col min="19" max="19" width="15.77734375" style="0" customWidth="1"/>
    <col min="20" max="20" width="6.77734375" style="0" customWidth="1"/>
    <col min="21" max="22" width="2.77734375" style="0" customWidth="1"/>
    <col min="23" max="23" width="6.10546875" style="0" customWidth="1"/>
    <col min="24" max="24" width="15.77734375" style="0" customWidth="1"/>
    <col min="25" max="25" width="6.77734375" style="0" customWidth="1"/>
    <col min="26" max="27" width="2.77734375" style="0" customWidth="1"/>
    <col min="28" max="28" width="6.10546875" style="0" customWidth="1"/>
    <col min="29" max="29" width="15.77734375" style="0" customWidth="1"/>
    <col min="30" max="30" width="6.77734375" style="0" customWidth="1"/>
    <col min="31" max="32" width="2.77734375" style="0" customWidth="1"/>
    <col min="33" max="33" width="6.10546875" style="0" customWidth="1"/>
    <col min="34" max="34" width="15.77734375" style="0" customWidth="1"/>
    <col min="35" max="35" width="6.77734375" style="0" customWidth="1"/>
    <col min="36" max="37" width="2.77734375" style="0" customWidth="1"/>
    <col min="38" max="38" width="6.10546875" style="0" customWidth="1"/>
    <col min="39" max="39" width="15.77734375" style="0" customWidth="1"/>
    <col min="40" max="40" width="6.77734375" style="0" customWidth="1"/>
    <col min="41" max="42" width="2.77734375" style="0" customWidth="1"/>
  </cols>
  <sheetData>
    <row r="1" spans="14:22" ht="15">
      <c r="N1" s="91"/>
      <c r="R1" s="39"/>
      <c r="S1" s="39"/>
      <c r="V1" s="39"/>
    </row>
    <row r="2" spans="1:39" ht="20.25">
      <c r="A2" s="243" t="str">
        <f>"　　　第　"&amp;'基礎データ'!E29&amp;"　回　　　石川県中学校陸上競技大会　　　選手申込［ブロック］一覧表"</f>
        <v>　　　第　　回　　　石川県中学校陸上競技大会　　　選手申込［ブロック］一覧表</v>
      </c>
      <c r="B2"/>
      <c r="D2" s="121"/>
      <c r="E2" s="91"/>
      <c r="I2"/>
      <c r="J2" s="91"/>
      <c r="S2" s="303"/>
      <c r="AH2" s="303" t="s">
        <v>314</v>
      </c>
      <c r="AM2" s="180" t="s">
        <v>338</v>
      </c>
    </row>
    <row r="3" spans="2:39" ht="15">
      <c r="B3"/>
      <c r="C3" s="40"/>
      <c r="D3"/>
      <c r="E3" s="91"/>
      <c r="I3"/>
      <c r="J3" s="94"/>
      <c r="AM3" s="226" t="s">
        <v>276</v>
      </c>
    </row>
    <row r="4" spans="2:29" ht="15">
      <c r="B4"/>
      <c r="C4" s="40"/>
      <c r="D4"/>
      <c r="E4" s="91"/>
      <c r="I4"/>
      <c r="J4" s="94"/>
      <c r="AC4" s="226"/>
    </row>
    <row r="5" spans="1:33" ht="20.25" customHeight="1">
      <c r="A5" s="435">
        <f>'基礎データ'!E17</f>
        <v>0</v>
      </c>
      <c r="B5" s="435"/>
      <c r="C5" s="281"/>
      <c r="D5" s="179">
        <f>'基礎データ'!E19</f>
        <v>0</v>
      </c>
      <c r="E5" s="341" t="s">
        <v>337</v>
      </c>
      <c r="F5" s="300"/>
      <c r="G5" s="94"/>
      <c r="H5" s="228" t="s">
        <v>335</v>
      </c>
      <c r="I5" s="179">
        <f>'基礎データ'!E21</f>
        <v>0</v>
      </c>
      <c r="J5" s="335"/>
      <c r="K5" s="335"/>
      <c r="L5" s="335"/>
      <c r="M5" s="228" t="s">
        <v>143</v>
      </c>
      <c r="N5" s="179">
        <f>'基礎データ'!E23</f>
        <v>0</v>
      </c>
      <c r="O5" s="335"/>
      <c r="P5" s="335"/>
      <c r="Q5" s="335"/>
      <c r="R5" s="298" t="s">
        <v>104</v>
      </c>
      <c r="S5" s="179">
        <f>'基礎データ'!E24</f>
        <v>0</v>
      </c>
      <c r="T5" s="335"/>
      <c r="U5" s="335"/>
      <c r="V5" s="335"/>
      <c r="W5" s="228" t="s">
        <v>148</v>
      </c>
      <c r="X5" s="130">
        <f>'基礎データ'!E25</f>
        <v>0</v>
      </c>
      <c r="Y5" s="336"/>
      <c r="Z5" s="336"/>
      <c r="AA5" s="336"/>
      <c r="AB5" s="228" t="s">
        <v>144</v>
      </c>
      <c r="AC5" s="130">
        <f>'基礎データ'!E27</f>
        <v>0</v>
      </c>
      <c r="AD5" s="336"/>
      <c r="AE5" s="336"/>
      <c r="AF5" s="336"/>
      <c r="AG5" s="40"/>
    </row>
    <row r="6" spans="1:33" ht="20.25" customHeight="1">
      <c r="A6" s="40"/>
      <c r="B6" s="281" t="s">
        <v>336</v>
      </c>
      <c r="C6" s="40"/>
      <c r="D6" s="179">
        <f>'基礎データ'!I19</f>
        <v>0</v>
      </c>
      <c r="E6" s="341" t="s">
        <v>337</v>
      </c>
      <c r="F6" s="300"/>
      <c r="G6" s="94"/>
      <c r="H6" s="228" t="s">
        <v>335</v>
      </c>
      <c r="I6" s="337">
        <f>'基礎データ'!I21</f>
        <v>0</v>
      </c>
      <c r="J6" s="335"/>
      <c r="K6" s="335"/>
      <c r="L6" s="335"/>
      <c r="M6" s="228" t="s">
        <v>143</v>
      </c>
      <c r="N6" s="337">
        <f>'基礎データ'!I23</f>
        <v>0</v>
      </c>
      <c r="O6" s="335"/>
      <c r="P6" s="335"/>
      <c r="Q6" s="335"/>
      <c r="R6" s="298" t="s">
        <v>104</v>
      </c>
      <c r="S6" s="337">
        <f>'基礎データ'!I24</f>
        <v>0</v>
      </c>
      <c r="T6" s="335"/>
      <c r="U6" s="335"/>
      <c r="V6" s="335"/>
      <c r="W6" s="228" t="s">
        <v>148</v>
      </c>
      <c r="X6" s="338">
        <f>'基礎データ'!I25</f>
        <v>0</v>
      </c>
      <c r="Y6" s="336"/>
      <c r="Z6" s="336"/>
      <c r="AA6" s="336"/>
      <c r="AB6" s="228" t="s">
        <v>144</v>
      </c>
      <c r="AC6" s="338">
        <f>'基礎データ'!I27</f>
        <v>0</v>
      </c>
      <c r="AD6" s="336"/>
      <c r="AE6" s="336"/>
      <c r="AF6" s="336"/>
      <c r="AG6" s="40"/>
    </row>
    <row r="7" spans="2:33" ht="20.25" customHeight="1">
      <c r="B7"/>
      <c r="D7" s="179">
        <f>'基礎データ'!M19</f>
        <v>0</v>
      </c>
      <c r="E7" s="341" t="s">
        <v>337</v>
      </c>
      <c r="F7" s="300"/>
      <c r="G7" s="94"/>
      <c r="H7" s="228" t="s">
        <v>335</v>
      </c>
      <c r="I7" s="337">
        <f>'基礎データ'!M21</f>
        <v>0</v>
      </c>
      <c r="J7" s="335"/>
      <c r="K7" s="335"/>
      <c r="L7" s="335"/>
      <c r="M7" s="228" t="s">
        <v>143</v>
      </c>
      <c r="N7" s="337">
        <f>'基礎データ'!M23</f>
        <v>0</v>
      </c>
      <c r="O7" s="335"/>
      <c r="P7" s="335"/>
      <c r="Q7" s="335"/>
      <c r="R7" s="298" t="s">
        <v>104</v>
      </c>
      <c r="S7" s="337">
        <f>'基礎データ'!M24</f>
        <v>0</v>
      </c>
      <c r="T7" s="335"/>
      <c r="U7" s="335"/>
      <c r="V7" s="335"/>
      <c r="W7" s="228" t="s">
        <v>148</v>
      </c>
      <c r="X7" s="338">
        <f>'基礎データ'!M25</f>
        <v>0</v>
      </c>
      <c r="Y7" s="336"/>
      <c r="Z7" s="336"/>
      <c r="AA7" s="336"/>
      <c r="AB7" s="228" t="s">
        <v>144</v>
      </c>
      <c r="AC7" s="338">
        <f>'基礎データ'!M27</f>
        <v>0</v>
      </c>
      <c r="AD7" s="336"/>
      <c r="AE7" s="336"/>
      <c r="AF7" s="336"/>
      <c r="AG7" s="40"/>
    </row>
    <row r="8" spans="2:13" ht="12" customHeight="1">
      <c r="B8"/>
      <c r="D8" s="40"/>
      <c r="E8" s="94"/>
      <c r="F8" s="40"/>
      <c r="G8" s="40"/>
      <c r="H8" s="40"/>
      <c r="I8"/>
      <c r="J8" s="94"/>
      <c r="K8" s="40"/>
      <c r="L8" s="40"/>
      <c r="M8" s="40"/>
    </row>
    <row r="9" spans="2:25" ht="15">
      <c r="B9"/>
      <c r="H9" s="228" t="s">
        <v>146</v>
      </c>
      <c r="I9" s="371"/>
      <c r="J9" s="300" t="s">
        <v>301</v>
      </c>
      <c r="K9" s="40"/>
      <c r="L9" s="40"/>
      <c r="M9" s="228" t="s">
        <v>311</v>
      </c>
      <c r="N9" s="371"/>
      <c r="O9" s="281" t="s">
        <v>145</v>
      </c>
      <c r="R9" s="298" t="s">
        <v>302</v>
      </c>
      <c r="S9" s="372"/>
      <c r="T9" s="245" t="s">
        <v>303</v>
      </c>
      <c r="W9" s="298" t="s">
        <v>309</v>
      </c>
      <c r="X9" s="179">
        <f>+N9+S9</f>
        <v>0</v>
      </c>
      <c r="Y9" s="245" t="s">
        <v>310</v>
      </c>
    </row>
    <row r="10" spans="2:24" ht="15" customHeight="1">
      <c r="B10"/>
      <c r="D10" s="40"/>
      <c r="E10" s="91"/>
      <c r="F10" s="40"/>
      <c r="H10" s="40"/>
      <c r="I10"/>
      <c r="J10" s="91"/>
      <c r="M10" s="40"/>
      <c r="S10" s="40"/>
      <c r="X10" s="299" t="s">
        <v>278</v>
      </c>
    </row>
    <row r="11" spans="1:22" ht="15.75" thickBot="1">
      <c r="A11" s="71" t="s">
        <v>103</v>
      </c>
      <c r="B11" s="94"/>
      <c r="M11" s="40"/>
      <c r="N11" s="94"/>
      <c r="O11" s="40"/>
      <c r="P11" s="40"/>
      <c r="Q11" s="40"/>
      <c r="R11" s="40"/>
      <c r="S11" s="94"/>
      <c r="T11" s="40"/>
      <c r="U11" s="40"/>
      <c r="V11" s="40"/>
    </row>
    <row r="12" spans="1:42" s="91" customFormat="1" ht="18.75" customHeight="1">
      <c r="A12" s="86"/>
      <c r="B12" s="87"/>
      <c r="C12" s="88"/>
      <c r="D12" s="227" t="s">
        <v>87</v>
      </c>
      <c r="E12" s="104"/>
      <c r="F12" s="218"/>
      <c r="G12" s="89"/>
      <c r="H12" s="90"/>
      <c r="I12" s="227" t="s">
        <v>87</v>
      </c>
      <c r="J12" s="104"/>
      <c r="K12" s="218"/>
      <c r="L12" s="89"/>
      <c r="M12" s="206"/>
      <c r="N12" s="227" t="s">
        <v>87</v>
      </c>
      <c r="O12" s="104"/>
      <c r="P12" s="218"/>
      <c r="Q12" s="89"/>
      <c r="R12" s="90"/>
      <c r="S12" s="227" t="s">
        <v>87</v>
      </c>
      <c r="T12" s="104"/>
      <c r="U12" s="218"/>
      <c r="V12" s="89"/>
      <c r="W12" s="206"/>
      <c r="X12" s="227" t="s">
        <v>87</v>
      </c>
      <c r="Y12" s="104"/>
      <c r="Z12" s="218"/>
      <c r="AA12" s="89"/>
      <c r="AB12" s="90"/>
      <c r="AC12" s="227" t="s">
        <v>87</v>
      </c>
      <c r="AD12" s="104"/>
      <c r="AE12" s="218"/>
      <c r="AF12" s="89"/>
      <c r="AG12" s="206"/>
      <c r="AH12" s="227" t="s">
        <v>87</v>
      </c>
      <c r="AI12" s="104"/>
      <c r="AJ12" s="218"/>
      <c r="AK12" s="89"/>
      <c r="AL12" s="90"/>
      <c r="AM12" s="227" t="s">
        <v>87</v>
      </c>
      <c r="AN12" s="104"/>
      <c r="AO12" s="218"/>
      <c r="AP12" s="165"/>
    </row>
    <row r="13" spans="1:42" s="91" customFormat="1" ht="26.25" customHeight="1" thickBot="1">
      <c r="A13" s="92"/>
      <c r="B13" s="101" t="s">
        <v>86</v>
      </c>
      <c r="C13" s="102" t="s">
        <v>129</v>
      </c>
      <c r="D13" s="212" t="s">
        <v>71</v>
      </c>
      <c r="E13" s="93" t="s">
        <v>130</v>
      </c>
      <c r="F13" s="182" t="s">
        <v>131</v>
      </c>
      <c r="G13" s="170" t="s">
        <v>70</v>
      </c>
      <c r="H13" s="103" t="s">
        <v>129</v>
      </c>
      <c r="I13" s="212" t="s">
        <v>71</v>
      </c>
      <c r="J13" s="93" t="s">
        <v>130</v>
      </c>
      <c r="K13" s="182" t="s">
        <v>131</v>
      </c>
      <c r="L13" s="170" t="s">
        <v>70</v>
      </c>
      <c r="M13" s="207" t="s">
        <v>129</v>
      </c>
      <c r="N13" s="212" t="s">
        <v>71</v>
      </c>
      <c r="O13" s="93" t="s">
        <v>130</v>
      </c>
      <c r="P13" s="182" t="s">
        <v>131</v>
      </c>
      <c r="Q13" s="170" t="s">
        <v>70</v>
      </c>
      <c r="R13" s="103" t="s">
        <v>129</v>
      </c>
      <c r="S13" s="212" t="s">
        <v>71</v>
      </c>
      <c r="T13" s="93" t="s">
        <v>130</v>
      </c>
      <c r="U13" s="182" t="s">
        <v>131</v>
      </c>
      <c r="V13" s="170" t="s">
        <v>70</v>
      </c>
      <c r="W13" s="207" t="s">
        <v>129</v>
      </c>
      <c r="X13" s="212" t="s">
        <v>71</v>
      </c>
      <c r="Y13" s="93" t="s">
        <v>130</v>
      </c>
      <c r="Z13" s="182" t="s">
        <v>131</v>
      </c>
      <c r="AA13" s="170" t="s">
        <v>70</v>
      </c>
      <c r="AB13" s="103" t="s">
        <v>129</v>
      </c>
      <c r="AC13" s="212" t="s">
        <v>71</v>
      </c>
      <c r="AD13" s="93" t="s">
        <v>130</v>
      </c>
      <c r="AE13" s="182" t="s">
        <v>131</v>
      </c>
      <c r="AF13" s="170" t="s">
        <v>70</v>
      </c>
      <c r="AG13" s="207" t="s">
        <v>129</v>
      </c>
      <c r="AH13" s="212" t="s">
        <v>71</v>
      </c>
      <c r="AI13" s="93" t="s">
        <v>130</v>
      </c>
      <c r="AJ13" s="182" t="s">
        <v>131</v>
      </c>
      <c r="AK13" s="170" t="s">
        <v>70</v>
      </c>
      <c r="AL13" s="103" t="s">
        <v>129</v>
      </c>
      <c r="AM13" s="212" t="s">
        <v>71</v>
      </c>
      <c r="AN13" s="93" t="s">
        <v>130</v>
      </c>
      <c r="AO13" s="182" t="s">
        <v>131</v>
      </c>
      <c r="AP13" s="171" t="s">
        <v>70</v>
      </c>
    </row>
    <row r="14" spans="1:42" ht="18.75" customHeight="1" thickTop="1">
      <c r="A14" s="75"/>
      <c r="B14" s="95"/>
      <c r="C14" s="80"/>
      <c r="D14" s="213" t="e">
        <f>IF(C15="","",VLOOKUP(C15,'出場種目票'!$B$338:$K$488,10))</f>
        <v>#N/A</v>
      </c>
      <c r="E14" s="373"/>
      <c r="F14" s="187"/>
      <c r="G14" s="166"/>
      <c r="H14" s="81"/>
      <c r="I14" s="213" t="e">
        <f>IF(H15="","",VLOOKUP(H15,'出場種目票'!$B$338:$K$488,10))</f>
        <v>#N/A</v>
      </c>
      <c r="J14" s="373"/>
      <c r="K14" s="187"/>
      <c r="L14" s="167"/>
      <c r="M14" s="81"/>
      <c r="N14" s="213" t="e">
        <f>IF(M15="","",VLOOKUP(M15,'出場種目票'!$B$338:$K$488,10))</f>
        <v>#N/A</v>
      </c>
      <c r="O14" s="373"/>
      <c r="P14" s="187"/>
      <c r="Q14" s="166"/>
      <c r="R14" s="81"/>
      <c r="S14" s="213" t="e">
        <f>IF(R15="","",VLOOKUP(R15,'出場種目票'!$B$338:$K$488,10))</f>
        <v>#N/A</v>
      </c>
      <c r="T14" s="373"/>
      <c r="U14" s="187"/>
      <c r="V14" s="167"/>
      <c r="W14" s="81"/>
      <c r="X14" s="213" t="e">
        <f>IF(W15="","",VLOOKUP(W15,'出場種目票'!$B$338:$K$488,10))</f>
        <v>#N/A</v>
      </c>
      <c r="Y14" s="373"/>
      <c r="Z14" s="187"/>
      <c r="AA14" s="166"/>
      <c r="AB14" s="81"/>
      <c r="AC14" s="213" t="e">
        <f>IF(AB15="","",VLOOKUP(AB15,'出場種目票'!$B$338:$K$488,10))</f>
        <v>#N/A</v>
      </c>
      <c r="AD14" s="373"/>
      <c r="AE14" s="187"/>
      <c r="AF14" s="167"/>
      <c r="AG14" s="81"/>
      <c r="AH14" s="213" t="e">
        <f>IF(AG15="","",VLOOKUP(AG15,'出場種目票'!$B$338:$K$488,10))</f>
        <v>#N/A</v>
      </c>
      <c r="AI14" s="373"/>
      <c r="AJ14" s="187"/>
      <c r="AK14" s="166"/>
      <c r="AL14" s="81"/>
      <c r="AM14" s="213" t="e">
        <f>IF(AL15="","",VLOOKUP(AL15,'出場種目票'!$B$338:$K$488,10))</f>
        <v>#N/A</v>
      </c>
      <c r="AN14" s="373"/>
      <c r="AO14" s="187"/>
      <c r="AP14" s="172"/>
    </row>
    <row r="15" spans="1:42" ht="26.25" customHeight="1">
      <c r="A15" s="76"/>
      <c r="B15" s="97" t="s">
        <v>72</v>
      </c>
      <c r="C15" s="73">
        <f>'出場種目票'!J2</f>
        <v>0</v>
      </c>
      <c r="D15" s="214" t="e">
        <f>IF(C15="","",VLOOKUP(C15,'出場種目票'!$B$338:$K$488,2))</f>
        <v>#N/A</v>
      </c>
      <c r="E15" s="374" t="e">
        <f>IF(C15="","",VLOOKUP(C15,'出場種目票'!$B$338:$K$488,4))</f>
        <v>#N/A</v>
      </c>
      <c r="F15" s="124" t="e">
        <f>IF(C15="","",VLOOKUP(C15,'出場種目票'!$B$338:$K$488,5))</f>
        <v>#N/A</v>
      </c>
      <c r="G15" s="175" t="s">
        <v>70</v>
      </c>
      <c r="H15" s="82">
        <f>'出場種目票'!J3</f>
        <v>0</v>
      </c>
      <c r="I15" s="214" t="e">
        <f>IF(H15="","",VLOOKUP(H15,'出場種目票'!$B$338:$K$488,2))</f>
        <v>#N/A</v>
      </c>
      <c r="J15" s="374" t="e">
        <f>IF(H15="","",VLOOKUP(H15,'出場種目票'!$B$338:$K$488,4))</f>
        <v>#N/A</v>
      </c>
      <c r="K15" s="124" t="e">
        <f>IF(H15="","",VLOOKUP(H15,'出場種目票'!$B$338:$K$488,5))</f>
        <v>#N/A</v>
      </c>
      <c r="L15" s="175" t="s">
        <v>70</v>
      </c>
      <c r="M15" s="82">
        <f>'出場種目票'!J4</f>
        <v>0</v>
      </c>
      <c r="N15" s="214" t="e">
        <f>IF(M15="","",VLOOKUP(M15,'出場種目票'!$B$338:$K$488,2))</f>
        <v>#N/A</v>
      </c>
      <c r="O15" s="374" t="e">
        <f>IF(M15="","",VLOOKUP(M15,'出場種目票'!$B$338:$K$488,4))</f>
        <v>#N/A</v>
      </c>
      <c r="P15" s="124" t="e">
        <f>IF(M15="","",VLOOKUP(M15,'出場種目票'!$B$338:$K$488,5))</f>
        <v>#N/A</v>
      </c>
      <c r="Q15" s="175" t="s">
        <v>70</v>
      </c>
      <c r="R15" s="82">
        <f>'出場種目票'!J5</f>
        <v>0</v>
      </c>
      <c r="S15" s="214" t="e">
        <f>IF(R15="","",VLOOKUP(R15,'出場種目票'!$B$338:$K$488,2))</f>
        <v>#N/A</v>
      </c>
      <c r="T15" s="374" t="e">
        <f>IF(R15="","",VLOOKUP(R15,'出場種目票'!$B$338:$K$488,4))</f>
        <v>#N/A</v>
      </c>
      <c r="U15" s="124" t="e">
        <f>IF(R15="","",VLOOKUP(R15,'出場種目票'!$B$338:$K$488,5))</f>
        <v>#N/A</v>
      </c>
      <c r="V15" s="175" t="s">
        <v>70</v>
      </c>
      <c r="W15" s="82">
        <f>'出場種目票'!J6</f>
        <v>0</v>
      </c>
      <c r="X15" s="214" t="e">
        <f>IF(W15="","",VLOOKUP(W15,'出場種目票'!$B$338:$K$488,2))</f>
        <v>#N/A</v>
      </c>
      <c r="Y15" s="374" t="e">
        <f>IF(W15="","",VLOOKUP(W15,'出場種目票'!$B$338:$K$488,4))</f>
        <v>#N/A</v>
      </c>
      <c r="Z15" s="124" t="e">
        <f>IF(W15="","",VLOOKUP(W15,'出場種目票'!$B$338:$K$488,5))</f>
        <v>#N/A</v>
      </c>
      <c r="AA15" s="175" t="s">
        <v>70</v>
      </c>
      <c r="AB15" s="82">
        <f>'出場種目票'!J7</f>
        <v>0</v>
      </c>
      <c r="AC15" s="214" t="e">
        <f>IF(AB15="","",VLOOKUP(AB15,'出場種目票'!$B$338:$K$488,2))</f>
        <v>#N/A</v>
      </c>
      <c r="AD15" s="374" t="e">
        <f>IF(AB15="","",VLOOKUP(AB15,'出場種目票'!$B$338:$K$488,4))</f>
        <v>#N/A</v>
      </c>
      <c r="AE15" s="124" t="e">
        <f>IF(AB15="","",VLOOKUP(AB15,'出場種目票'!$B$338:$K$488,5))</f>
        <v>#N/A</v>
      </c>
      <c r="AF15" s="175" t="s">
        <v>70</v>
      </c>
      <c r="AG15" s="82">
        <f>'出場種目票'!J8</f>
        <v>0</v>
      </c>
      <c r="AH15" s="214" t="e">
        <f>IF(AG15="","",VLOOKUP(AG15,'出場種目票'!$B$338:$K$488,2))</f>
        <v>#N/A</v>
      </c>
      <c r="AI15" s="374" t="e">
        <f>IF(AG15="","",VLOOKUP(AG15,'出場種目票'!$B$338:$K$488,4))</f>
        <v>#N/A</v>
      </c>
      <c r="AJ15" s="124" t="e">
        <f>IF(AG15="","",VLOOKUP(AG15,'出場種目票'!$B$338:$K$488,5))</f>
        <v>#N/A</v>
      </c>
      <c r="AK15" s="175" t="s">
        <v>70</v>
      </c>
      <c r="AL15" s="82">
        <f>'出場種目票'!J9</f>
        <v>0</v>
      </c>
      <c r="AM15" s="214" t="e">
        <f>IF(AL15="","",VLOOKUP(AL15,'出場種目票'!$B$338:$K$488,2))</f>
        <v>#N/A</v>
      </c>
      <c r="AN15" s="374" t="e">
        <f>IF(AL15="","",VLOOKUP(AL15,'出場種目票'!$B$338:$K$488,4))</f>
        <v>#N/A</v>
      </c>
      <c r="AO15" s="124" t="e">
        <f>IF(AL15="","",VLOOKUP(AL15,'出場種目票'!$B$338:$K$488,5))</f>
        <v>#N/A</v>
      </c>
      <c r="AP15" s="177" t="s">
        <v>70</v>
      </c>
    </row>
    <row r="16" spans="1:42" ht="18.75" customHeight="1">
      <c r="A16" s="76"/>
      <c r="B16" s="96"/>
      <c r="C16" s="74"/>
      <c r="D16" s="213" t="e">
        <f>IF(C17="","",VLOOKUP(C17,'出場種目票'!$B$338:$K$488,10))</f>
        <v>#N/A</v>
      </c>
      <c r="E16" s="375"/>
      <c r="F16" s="193"/>
      <c r="G16" s="167"/>
      <c r="H16" s="83"/>
      <c r="I16" s="213" t="e">
        <f>IF(H17="","",VLOOKUP(H17,'出場種目票'!$B$338:$K$488,10))</f>
        <v>#N/A</v>
      </c>
      <c r="J16" s="375"/>
      <c r="K16" s="193"/>
      <c r="L16" s="167"/>
      <c r="M16" s="83"/>
      <c r="N16" s="213" t="e">
        <f>IF(M17="","",VLOOKUP(M17,'出場種目票'!$B$338:$K$488,10))</f>
        <v>#N/A</v>
      </c>
      <c r="O16" s="375"/>
      <c r="P16" s="193"/>
      <c r="Q16" s="167"/>
      <c r="R16" s="83"/>
      <c r="S16" s="213" t="e">
        <f>IF(R17="","",VLOOKUP(R17,'出場種目票'!$B$338:$K$488,10))</f>
        <v>#N/A</v>
      </c>
      <c r="T16" s="375"/>
      <c r="U16" s="193"/>
      <c r="V16" s="167"/>
      <c r="W16" s="83"/>
      <c r="X16" s="213" t="e">
        <f>IF(W17="","",VLOOKUP(W17,'出場種目票'!$B$338:$K$488,10))</f>
        <v>#N/A</v>
      </c>
      <c r="Y16" s="375"/>
      <c r="Z16" s="193"/>
      <c r="AA16" s="167"/>
      <c r="AB16" s="83"/>
      <c r="AC16" s="213" t="e">
        <f>IF(AB17="","",VLOOKUP(AB17,'出場種目票'!$B$338:$K$488,10))</f>
        <v>#N/A</v>
      </c>
      <c r="AD16" s="375"/>
      <c r="AE16" s="193"/>
      <c r="AF16" s="167"/>
      <c r="AG16" s="83"/>
      <c r="AH16" s="213" t="e">
        <f>IF(AG17="","",VLOOKUP(AG17,'出場種目票'!$B$338:$K$488,10))</f>
        <v>#N/A</v>
      </c>
      <c r="AI16" s="375"/>
      <c r="AJ16" s="193"/>
      <c r="AK16" s="167"/>
      <c r="AL16" s="83"/>
      <c r="AM16" s="213" t="e">
        <f>IF(AL17="","",VLOOKUP(AL17,'出場種目票'!$B$338:$K$488,10))</f>
        <v>#N/A</v>
      </c>
      <c r="AN16" s="375"/>
      <c r="AO16" s="193"/>
      <c r="AP16" s="172"/>
    </row>
    <row r="17" spans="1:42" ht="26.25" customHeight="1">
      <c r="A17" s="76"/>
      <c r="B17" s="97" t="s">
        <v>73</v>
      </c>
      <c r="C17" s="73">
        <f>'出場種目票'!$J10</f>
        <v>0</v>
      </c>
      <c r="D17" s="214" t="e">
        <f>IF(C17="","",VLOOKUP(C17,'出場種目票'!$B$338:$K$488,2))</f>
        <v>#N/A</v>
      </c>
      <c r="E17" s="374" t="e">
        <f>IF(C17="","",VLOOKUP(C17,'出場種目票'!$B$338:$K$488,4))</f>
        <v>#N/A</v>
      </c>
      <c r="F17" s="124" t="e">
        <f>IF(C17="","",VLOOKUP(C17,'出場種目票'!$B$338:$K$488,5))</f>
        <v>#N/A</v>
      </c>
      <c r="G17" s="175" t="s">
        <v>70</v>
      </c>
      <c r="H17" s="82">
        <f>'出場種目票'!$J11</f>
        <v>0</v>
      </c>
      <c r="I17" s="214" t="e">
        <f>IF(H17="","",VLOOKUP(H17,'出場種目票'!$B$338:$K$488,2))</f>
        <v>#N/A</v>
      </c>
      <c r="J17" s="374" t="e">
        <f>IF(H17="","",VLOOKUP(H17,'出場種目票'!$B$338:$K$488,4))</f>
        <v>#N/A</v>
      </c>
      <c r="K17" s="124" t="e">
        <f>IF(H17="","",VLOOKUP(H17,'出場種目票'!$B$338:$K$488,5))</f>
        <v>#N/A</v>
      </c>
      <c r="L17" s="175" t="s">
        <v>70</v>
      </c>
      <c r="M17" s="82">
        <f>'出場種目票'!$J12</f>
        <v>0</v>
      </c>
      <c r="N17" s="214" t="e">
        <f>IF(M17="","",VLOOKUP(M17,'出場種目票'!$B$338:$K$488,2))</f>
        <v>#N/A</v>
      </c>
      <c r="O17" s="374" t="e">
        <f>IF(M17="","",VLOOKUP(M17,'出場種目票'!$B$338:$K$488,4))</f>
        <v>#N/A</v>
      </c>
      <c r="P17" s="124" t="e">
        <f>IF(M17="","",VLOOKUP(M17,'出場種目票'!$B$338:$K$488,5))</f>
        <v>#N/A</v>
      </c>
      <c r="Q17" s="175" t="s">
        <v>70</v>
      </c>
      <c r="R17" s="82">
        <f>'出場種目票'!$J13</f>
        <v>0</v>
      </c>
      <c r="S17" s="214" t="e">
        <f>IF(R17="","",VLOOKUP(R17,'出場種目票'!$B$338:$K$488,2))</f>
        <v>#N/A</v>
      </c>
      <c r="T17" s="374" t="e">
        <f>IF(R17="","",VLOOKUP(R17,'出場種目票'!$B$338:$K$488,4))</f>
        <v>#N/A</v>
      </c>
      <c r="U17" s="124" t="e">
        <f>IF(R17="","",VLOOKUP(R17,'出場種目票'!$B$338:$K$488,5))</f>
        <v>#N/A</v>
      </c>
      <c r="V17" s="175" t="s">
        <v>70</v>
      </c>
      <c r="W17" s="82">
        <f>'出場種目票'!$J14</f>
        <v>0</v>
      </c>
      <c r="X17" s="214" t="e">
        <f>IF(W17="","",VLOOKUP(W17,'出場種目票'!$B$338:$K$488,2))</f>
        <v>#N/A</v>
      </c>
      <c r="Y17" s="374" t="e">
        <f>IF(W17="","",VLOOKUP(W17,'出場種目票'!$B$338:$K$488,4))</f>
        <v>#N/A</v>
      </c>
      <c r="Z17" s="124" t="e">
        <f>IF(W17="","",VLOOKUP(W17,'出場種目票'!$B$338:$K$488,5))</f>
        <v>#N/A</v>
      </c>
      <c r="AA17" s="175" t="s">
        <v>70</v>
      </c>
      <c r="AB17" s="82">
        <f>'出場種目票'!$J15</f>
        <v>0</v>
      </c>
      <c r="AC17" s="214" t="e">
        <f>IF(AB17="","",VLOOKUP(AB17,'出場種目票'!$B$338:$K$488,2))</f>
        <v>#N/A</v>
      </c>
      <c r="AD17" s="374" t="e">
        <f>IF(AB17="","",VLOOKUP(AB17,'出場種目票'!$B$338:$K$488,4))</f>
        <v>#N/A</v>
      </c>
      <c r="AE17" s="124" t="e">
        <f>IF(AB17="","",VLOOKUP(AB17,'出場種目票'!$B$338:$K$488,5))</f>
        <v>#N/A</v>
      </c>
      <c r="AF17" s="175" t="s">
        <v>70</v>
      </c>
      <c r="AG17" s="82">
        <f>'出場種目票'!$J16</f>
        <v>0</v>
      </c>
      <c r="AH17" s="214" t="e">
        <f>IF(AG17="","",VLOOKUP(AG17,'出場種目票'!$B$338:$K$488,2))</f>
        <v>#N/A</v>
      </c>
      <c r="AI17" s="374" t="e">
        <f>IF(AG17="","",VLOOKUP(AG17,'出場種目票'!$B$338:$K$488,4))</f>
        <v>#N/A</v>
      </c>
      <c r="AJ17" s="124" t="e">
        <f>IF(AG17="","",VLOOKUP(AG17,'出場種目票'!$B$338:$K$488,5))</f>
        <v>#N/A</v>
      </c>
      <c r="AK17" s="175" t="s">
        <v>70</v>
      </c>
      <c r="AL17" s="82">
        <f>'出場種目票'!$J17</f>
        <v>0</v>
      </c>
      <c r="AM17" s="214" t="e">
        <f>IF(AL17="","",VLOOKUP(AL17,'出場種目票'!$B$338:$K$488,2))</f>
        <v>#N/A</v>
      </c>
      <c r="AN17" s="374" t="e">
        <f>IF(AL17="","",VLOOKUP(AL17,'出場種目票'!$B$338:$K$488,4))</f>
        <v>#N/A</v>
      </c>
      <c r="AO17" s="124" t="e">
        <f>IF(AL17="","",VLOOKUP(AL17,'出場種目票'!$B$338:$K$488,5))</f>
        <v>#N/A</v>
      </c>
      <c r="AP17" s="177" t="s">
        <v>70</v>
      </c>
    </row>
    <row r="18" spans="1:42" ht="18.75" customHeight="1">
      <c r="A18" s="76"/>
      <c r="B18" s="96"/>
      <c r="C18" s="74"/>
      <c r="D18" s="213" t="e">
        <f>IF(C19="","",VLOOKUP(C19,'出場種目票'!$B$338:$K$488,10))</f>
        <v>#N/A</v>
      </c>
      <c r="E18" s="375"/>
      <c r="F18" s="193"/>
      <c r="G18" s="167"/>
      <c r="H18" s="83"/>
      <c r="I18" s="213" t="e">
        <f>IF(H19="","",VLOOKUP(H19,'出場種目票'!$B$338:$K$488,10))</f>
        <v>#N/A</v>
      </c>
      <c r="J18" s="375"/>
      <c r="K18" s="193"/>
      <c r="L18" s="167"/>
      <c r="M18" s="83"/>
      <c r="N18" s="213" t="e">
        <f>IF(M19="","",VLOOKUP(M19,'出場種目票'!$B$338:$K$488,10))</f>
        <v>#N/A</v>
      </c>
      <c r="O18" s="375"/>
      <c r="P18" s="193"/>
      <c r="Q18" s="167"/>
      <c r="R18" s="83"/>
      <c r="S18" s="213" t="e">
        <f>IF(R19="","",VLOOKUP(R19,'出場種目票'!$B$338:$K$488,10))</f>
        <v>#N/A</v>
      </c>
      <c r="T18" s="375"/>
      <c r="U18" s="193"/>
      <c r="V18" s="167"/>
      <c r="W18" s="83"/>
      <c r="X18" s="213" t="e">
        <f>IF(W19="","",VLOOKUP(W19,'出場種目票'!$B$338:$K$488,10))</f>
        <v>#N/A</v>
      </c>
      <c r="Y18" s="375"/>
      <c r="Z18" s="193"/>
      <c r="AA18" s="167"/>
      <c r="AB18" s="83"/>
      <c r="AC18" s="213" t="e">
        <f>IF(AB19="","",VLOOKUP(AB19,'出場種目票'!$B$338:$K$488,10))</f>
        <v>#N/A</v>
      </c>
      <c r="AD18" s="375"/>
      <c r="AE18" s="193"/>
      <c r="AF18" s="167"/>
      <c r="AG18" s="83"/>
      <c r="AH18" s="213" t="e">
        <f>IF(AG19="","",VLOOKUP(AG19,'出場種目票'!$B$338:$K$488,10))</f>
        <v>#N/A</v>
      </c>
      <c r="AI18" s="375"/>
      <c r="AJ18" s="193"/>
      <c r="AK18" s="167"/>
      <c r="AL18" s="83"/>
      <c r="AM18" s="213" t="e">
        <f>IF(AL19="","",VLOOKUP(AL19,'出場種目票'!$B$338:$K$488,10))</f>
        <v>#N/A</v>
      </c>
      <c r="AN18" s="375"/>
      <c r="AO18" s="193"/>
      <c r="AP18" s="172"/>
    </row>
    <row r="19" spans="1:42" ht="26.25" customHeight="1">
      <c r="A19" s="76"/>
      <c r="B19" s="97" t="s">
        <v>74</v>
      </c>
      <c r="C19" s="73">
        <f>'出場種目票'!$J18</f>
        <v>0</v>
      </c>
      <c r="D19" s="214" t="e">
        <f>IF(C19="","",VLOOKUP(C19,'出場種目票'!$B$338:$K$488,2))</f>
        <v>#N/A</v>
      </c>
      <c r="E19" s="374" t="e">
        <f>IF(C19="","",VLOOKUP(C19,'出場種目票'!$B$338:$K$488,4))</f>
        <v>#N/A</v>
      </c>
      <c r="F19" s="124" t="e">
        <f>IF(C19="","",VLOOKUP(C19,'出場種目票'!$B$338:$K$488,5))</f>
        <v>#N/A</v>
      </c>
      <c r="G19" s="175" t="s">
        <v>70</v>
      </c>
      <c r="H19" s="82">
        <f>'出場種目票'!$J19</f>
        <v>0</v>
      </c>
      <c r="I19" s="214" t="e">
        <f>IF(H19="","",VLOOKUP(H19,'出場種目票'!$B$338:$K$488,2))</f>
        <v>#N/A</v>
      </c>
      <c r="J19" s="374" t="e">
        <f>IF(H19="","",VLOOKUP(H19,'出場種目票'!$B$338:$K$488,4))</f>
        <v>#N/A</v>
      </c>
      <c r="K19" s="124" t="e">
        <f>IF(H19="","",VLOOKUP(H19,'出場種目票'!$B$338:$K$488,5))</f>
        <v>#N/A</v>
      </c>
      <c r="L19" s="175" t="s">
        <v>70</v>
      </c>
      <c r="M19" s="82">
        <f>'出場種目票'!$J20</f>
        <v>0</v>
      </c>
      <c r="N19" s="214" t="e">
        <f>IF(M19="","",VLOOKUP(M19,'出場種目票'!$B$338:$K$488,2))</f>
        <v>#N/A</v>
      </c>
      <c r="O19" s="374" t="e">
        <f>IF(M19="","",VLOOKUP(M19,'出場種目票'!$B$338:$K$488,4))</f>
        <v>#N/A</v>
      </c>
      <c r="P19" s="124" t="e">
        <f>IF(M19="","",VLOOKUP(M19,'出場種目票'!$B$338:$K$488,5))</f>
        <v>#N/A</v>
      </c>
      <c r="Q19" s="175" t="s">
        <v>70</v>
      </c>
      <c r="R19" s="82">
        <f>'出場種目票'!$J21</f>
        <v>0</v>
      </c>
      <c r="S19" s="214" t="e">
        <f>IF(R19="","",VLOOKUP(R19,'出場種目票'!$B$338:$K$488,2))</f>
        <v>#N/A</v>
      </c>
      <c r="T19" s="374" t="e">
        <f>IF(R19="","",VLOOKUP(R19,'出場種目票'!$B$338:$K$488,4))</f>
        <v>#N/A</v>
      </c>
      <c r="U19" s="124" t="e">
        <f>IF(R19="","",VLOOKUP(R19,'出場種目票'!$B$338:$K$488,5))</f>
        <v>#N/A</v>
      </c>
      <c r="V19" s="175" t="s">
        <v>70</v>
      </c>
      <c r="W19" s="82">
        <f>'出場種目票'!$J22</f>
        <v>0</v>
      </c>
      <c r="X19" s="214" t="e">
        <f>IF(W19="","",VLOOKUP(W19,'出場種目票'!$B$338:$K$488,2))</f>
        <v>#N/A</v>
      </c>
      <c r="Y19" s="374" t="e">
        <f>IF(W19="","",VLOOKUP(W19,'出場種目票'!$B$338:$K$488,4))</f>
        <v>#N/A</v>
      </c>
      <c r="Z19" s="124" t="e">
        <f>IF(W19="","",VLOOKUP(W19,'出場種目票'!$B$338:$K$488,5))</f>
        <v>#N/A</v>
      </c>
      <c r="AA19" s="175" t="s">
        <v>70</v>
      </c>
      <c r="AB19" s="82">
        <f>'出場種目票'!$J23</f>
        <v>0</v>
      </c>
      <c r="AC19" s="214" t="e">
        <f>IF(AB19="","",VLOOKUP(AB19,'出場種目票'!$B$338:$K$488,2))</f>
        <v>#N/A</v>
      </c>
      <c r="AD19" s="374" t="e">
        <f>IF(AB19="","",VLOOKUP(AB19,'出場種目票'!$B$338:$K$488,4))</f>
        <v>#N/A</v>
      </c>
      <c r="AE19" s="124" t="e">
        <f>IF(AB19="","",VLOOKUP(AB19,'出場種目票'!$B$338:$K$488,5))</f>
        <v>#N/A</v>
      </c>
      <c r="AF19" s="175" t="s">
        <v>70</v>
      </c>
      <c r="AG19" s="82">
        <f>'出場種目票'!$J24</f>
        <v>0</v>
      </c>
      <c r="AH19" s="214" t="e">
        <f>IF(AG19="","",VLOOKUP(AG19,'出場種目票'!$B$338:$K$488,2))</f>
        <v>#N/A</v>
      </c>
      <c r="AI19" s="374" t="e">
        <f>IF(AG19="","",VLOOKUP(AG19,'出場種目票'!$B$338:$K$488,4))</f>
        <v>#N/A</v>
      </c>
      <c r="AJ19" s="124" t="e">
        <f>IF(AG19="","",VLOOKUP(AG19,'出場種目票'!$B$338:$K$488,5))</f>
        <v>#N/A</v>
      </c>
      <c r="AK19" s="175" t="s">
        <v>70</v>
      </c>
      <c r="AL19" s="82">
        <f>'出場種目票'!$J25</f>
        <v>0</v>
      </c>
      <c r="AM19" s="214" t="e">
        <f>IF(AL19="","",VLOOKUP(AL19,'出場種目票'!$B$338:$K$488,2))</f>
        <v>#N/A</v>
      </c>
      <c r="AN19" s="374" t="e">
        <f>IF(AL19="","",VLOOKUP(AL19,'出場種目票'!$B$338:$K$488,4))</f>
        <v>#N/A</v>
      </c>
      <c r="AO19" s="124" t="e">
        <f>IF(AL19="","",VLOOKUP(AL19,'出場種目票'!$B$338:$K$488,5))</f>
        <v>#N/A</v>
      </c>
      <c r="AP19" s="177" t="s">
        <v>70</v>
      </c>
    </row>
    <row r="20" spans="1:42" ht="18.75" customHeight="1">
      <c r="A20" s="76"/>
      <c r="B20" s="96"/>
      <c r="C20" s="74"/>
      <c r="D20" s="213" t="e">
        <f>IF(C21="","",VLOOKUP(C21,'出場種目票'!$B$338:$K$488,10))</f>
        <v>#N/A</v>
      </c>
      <c r="E20" s="375"/>
      <c r="F20" s="193"/>
      <c r="G20" s="167"/>
      <c r="H20" s="83"/>
      <c r="I20" s="213" t="e">
        <f>IF(H21="","",VLOOKUP(H21,'出場種目票'!$B$338:$K$488,10))</f>
        <v>#N/A</v>
      </c>
      <c r="J20" s="375"/>
      <c r="K20" s="193"/>
      <c r="L20" s="167"/>
      <c r="M20" s="83"/>
      <c r="N20" s="213" t="e">
        <f>IF(M21="","",VLOOKUP(M21,'出場種目票'!$B$338:$K$488,10))</f>
        <v>#N/A</v>
      </c>
      <c r="O20" s="375"/>
      <c r="P20" s="193"/>
      <c r="Q20" s="167"/>
      <c r="R20" s="83"/>
      <c r="S20" s="213" t="e">
        <f>IF(R21="","",VLOOKUP(R21,'出場種目票'!$B$338:$K$488,10))</f>
        <v>#N/A</v>
      </c>
      <c r="T20" s="375"/>
      <c r="U20" s="193"/>
      <c r="V20" s="167"/>
      <c r="W20" s="83"/>
      <c r="X20" s="213" t="e">
        <f>IF(W21="","",VLOOKUP(W21,'出場種目票'!$B$338:$K$488,10))</f>
        <v>#N/A</v>
      </c>
      <c r="Y20" s="375"/>
      <c r="Z20" s="193"/>
      <c r="AA20" s="167"/>
      <c r="AB20" s="83"/>
      <c r="AC20" s="213" t="e">
        <f>IF(AB21="","",VLOOKUP(AB21,'出場種目票'!$B$338:$K$488,10))</f>
        <v>#N/A</v>
      </c>
      <c r="AD20" s="375"/>
      <c r="AE20" s="193"/>
      <c r="AF20" s="167"/>
      <c r="AG20" s="83"/>
      <c r="AH20" s="213" t="e">
        <f>IF(AG21="","",VLOOKUP(AG21,'出場種目票'!$B$338:$K$488,10))</f>
        <v>#N/A</v>
      </c>
      <c r="AI20" s="375"/>
      <c r="AJ20" s="193"/>
      <c r="AK20" s="167"/>
      <c r="AL20" s="83"/>
      <c r="AM20" s="213" t="e">
        <f>IF(AL21="","",VLOOKUP(AL21,'出場種目票'!$B$338:$K$488,10))</f>
        <v>#N/A</v>
      </c>
      <c r="AN20" s="375"/>
      <c r="AO20" s="193"/>
      <c r="AP20" s="172"/>
    </row>
    <row r="21" spans="1:42" ht="26.25" customHeight="1">
      <c r="A21" s="76"/>
      <c r="B21" s="97" t="s">
        <v>75</v>
      </c>
      <c r="C21" s="73">
        <f>'出場種目票'!$J26</f>
        <v>0</v>
      </c>
      <c r="D21" s="214" t="e">
        <f>IF(C21="","",VLOOKUP(C21,'出場種目票'!$B$338:$K$488,2))</f>
        <v>#N/A</v>
      </c>
      <c r="E21" s="374" t="e">
        <f>IF(C21="","",VLOOKUP(C21,'出場種目票'!$B$338:$K$488,4))</f>
        <v>#N/A</v>
      </c>
      <c r="F21" s="124" t="e">
        <f>IF(C21="","",VLOOKUP(C21,'出場種目票'!$B$338:$K$488,5))</f>
        <v>#N/A</v>
      </c>
      <c r="G21" s="175" t="s">
        <v>70</v>
      </c>
      <c r="H21" s="82">
        <f>'出場種目票'!$J27</f>
        <v>0</v>
      </c>
      <c r="I21" s="214" t="e">
        <f>IF(H21="","",VLOOKUP(H21,'出場種目票'!$B$338:$K$488,2))</f>
        <v>#N/A</v>
      </c>
      <c r="J21" s="374" t="e">
        <f>IF(H21="","",VLOOKUP(H21,'出場種目票'!$B$338:$K$488,4))</f>
        <v>#N/A</v>
      </c>
      <c r="K21" s="124" t="e">
        <f>IF(H21="","",VLOOKUP(H21,'出場種目票'!$B$338:$K$488,5))</f>
        <v>#N/A</v>
      </c>
      <c r="L21" s="175" t="s">
        <v>70</v>
      </c>
      <c r="M21" s="82">
        <f>'出場種目票'!$J28</f>
        <v>0</v>
      </c>
      <c r="N21" s="214" t="e">
        <f>IF(M21="","",VLOOKUP(M21,'出場種目票'!$B$338:$K$488,2))</f>
        <v>#N/A</v>
      </c>
      <c r="O21" s="374" t="e">
        <f>IF(M21="","",VLOOKUP(M21,'出場種目票'!$B$338:$K$488,4))</f>
        <v>#N/A</v>
      </c>
      <c r="P21" s="124" t="e">
        <f>IF(M21="","",VLOOKUP(M21,'出場種目票'!$B$338:$K$488,5))</f>
        <v>#N/A</v>
      </c>
      <c r="Q21" s="175" t="s">
        <v>70</v>
      </c>
      <c r="R21" s="82">
        <f>'出場種目票'!$J29</f>
        <v>0</v>
      </c>
      <c r="S21" s="214" t="e">
        <f>IF(R21="","",VLOOKUP(R21,'出場種目票'!$B$338:$K$488,2))</f>
        <v>#N/A</v>
      </c>
      <c r="T21" s="374" t="e">
        <f>IF(R21="","",VLOOKUP(R21,'出場種目票'!$B$338:$K$488,4))</f>
        <v>#N/A</v>
      </c>
      <c r="U21" s="124" t="e">
        <f>IF(R21="","",VLOOKUP(R21,'出場種目票'!$B$338:$K$488,5))</f>
        <v>#N/A</v>
      </c>
      <c r="V21" s="175" t="s">
        <v>70</v>
      </c>
      <c r="W21" s="82">
        <f>'出場種目票'!$J30</f>
        <v>0</v>
      </c>
      <c r="X21" s="214" t="e">
        <f>IF(W21="","",VLOOKUP(W21,'出場種目票'!$B$338:$K$488,2))</f>
        <v>#N/A</v>
      </c>
      <c r="Y21" s="374" t="e">
        <f>IF(W21="","",VLOOKUP(W21,'出場種目票'!$B$338:$K$488,4))</f>
        <v>#N/A</v>
      </c>
      <c r="Z21" s="124" t="e">
        <f>IF(W21="","",VLOOKUP(W21,'出場種目票'!$B$338:$K$488,5))</f>
        <v>#N/A</v>
      </c>
      <c r="AA21" s="175" t="s">
        <v>70</v>
      </c>
      <c r="AB21" s="82">
        <f>'出場種目票'!$J31</f>
        <v>0</v>
      </c>
      <c r="AC21" s="214" t="e">
        <f>IF(AB21="","",VLOOKUP(AB21,'出場種目票'!$B$338:$K$488,2))</f>
        <v>#N/A</v>
      </c>
      <c r="AD21" s="374" t="e">
        <f>IF(AB21="","",VLOOKUP(AB21,'出場種目票'!$B$338:$K$488,4))</f>
        <v>#N/A</v>
      </c>
      <c r="AE21" s="124" t="e">
        <f>IF(AB21="","",VLOOKUP(AB21,'出場種目票'!$B$338:$K$488,5))</f>
        <v>#N/A</v>
      </c>
      <c r="AF21" s="175" t="s">
        <v>70</v>
      </c>
      <c r="AG21" s="82">
        <f>'出場種目票'!$J32</f>
        <v>0</v>
      </c>
      <c r="AH21" s="214" t="e">
        <f>IF(AG21="","",VLOOKUP(AG21,'出場種目票'!$B$338:$K$488,2))</f>
        <v>#N/A</v>
      </c>
      <c r="AI21" s="374" t="e">
        <f>IF(AG21="","",VLOOKUP(AG21,'出場種目票'!$B$338:$K$488,4))</f>
        <v>#N/A</v>
      </c>
      <c r="AJ21" s="124" t="e">
        <f>IF(AG21="","",VLOOKUP(AG21,'出場種目票'!$B$338:$K$488,5))</f>
        <v>#N/A</v>
      </c>
      <c r="AK21" s="175" t="s">
        <v>70</v>
      </c>
      <c r="AL21" s="82">
        <f>'出場種目票'!$J33</f>
        <v>0</v>
      </c>
      <c r="AM21" s="214" t="e">
        <f>IF(AL21="","",VLOOKUP(AL21,'出場種目票'!$B$338:$K$488,2))</f>
        <v>#N/A</v>
      </c>
      <c r="AN21" s="374" t="e">
        <f>IF(AL21="","",VLOOKUP(AL21,'出場種目票'!$B$338:$K$488,4))</f>
        <v>#N/A</v>
      </c>
      <c r="AO21" s="124" t="e">
        <f>IF(AL21="","",VLOOKUP(AL21,'出場種目票'!$B$338:$K$488,5))</f>
        <v>#N/A</v>
      </c>
      <c r="AP21" s="177" t="s">
        <v>70</v>
      </c>
    </row>
    <row r="22" spans="1:42" ht="18.75" customHeight="1">
      <c r="A22" s="76"/>
      <c r="B22" s="96"/>
      <c r="C22" s="74"/>
      <c r="D22" s="213" t="e">
        <f>IF(C23="","",VLOOKUP(C23,'出場種目票'!$B$338:$K$488,10))</f>
        <v>#N/A</v>
      </c>
      <c r="E22" s="375"/>
      <c r="F22" s="193"/>
      <c r="G22" s="167"/>
      <c r="H22" s="83"/>
      <c r="I22" s="213" t="e">
        <f>IF(H23="","",VLOOKUP(H23,'出場種目票'!$B$338:$K$488,10))</f>
        <v>#N/A</v>
      </c>
      <c r="J22" s="375"/>
      <c r="K22" s="193"/>
      <c r="L22" s="167"/>
      <c r="M22" s="83"/>
      <c r="N22" s="213" t="e">
        <f>IF(M23="","",VLOOKUP(M23,'出場種目票'!$B$338:$K$488,10))</f>
        <v>#N/A</v>
      </c>
      <c r="O22" s="375"/>
      <c r="P22" s="193"/>
      <c r="Q22" s="167"/>
      <c r="R22" s="83"/>
      <c r="S22" s="213" t="e">
        <f>IF(R23="","",VLOOKUP(R23,'出場種目票'!$B$338:$K$488,10))</f>
        <v>#N/A</v>
      </c>
      <c r="T22" s="375"/>
      <c r="U22" s="193"/>
      <c r="V22" s="167"/>
      <c r="W22" s="83"/>
      <c r="X22" s="213" t="e">
        <f>IF(W23="","",VLOOKUP(W23,'出場種目票'!$B$338:$K$488,10))</f>
        <v>#N/A</v>
      </c>
      <c r="Y22" s="375"/>
      <c r="Z22" s="193"/>
      <c r="AA22" s="167"/>
      <c r="AB22" s="83"/>
      <c r="AC22" s="213" t="e">
        <f>IF(AB23="","",VLOOKUP(AB23,'出場種目票'!$B$338:$K$488,10))</f>
        <v>#N/A</v>
      </c>
      <c r="AD22" s="375"/>
      <c r="AE22" s="193"/>
      <c r="AF22" s="167"/>
      <c r="AG22" s="83"/>
      <c r="AH22" s="213" t="e">
        <f>IF(AG23="","",VLOOKUP(AG23,'出場種目票'!$B$338:$K$488,10))</f>
        <v>#N/A</v>
      </c>
      <c r="AI22" s="375"/>
      <c r="AJ22" s="193"/>
      <c r="AK22" s="167"/>
      <c r="AL22" s="83"/>
      <c r="AM22" s="213" t="e">
        <f>IF(AL23="","",VLOOKUP(AL23,'出場種目票'!$B$338:$K$488,10))</f>
        <v>#N/A</v>
      </c>
      <c r="AN22" s="375"/>
      <c r="AO22" s="193"/>
      <c r="AP22" s="172"/>
    </row>
    <row r="23" spans="1:42" ht="26.25" customHeight="1">
      <c r="A23" s="78"/>
      <c r="B23" s="97" t="s">
        <v>76</v>
      </c>
      <c r="C23" s="73">
        <f>'出場種目票'!$J34</f>
        <v>0</v>
      </c>
      <c r="D23" s="214" t="e">
        <f>IF(C23="","",VLOOKUP(C23,'出場種目票'!$B$338:$K$488,2))</f>
        <v>#N/A</v>
      </c>
      <c r="E23" s="374" t="e">
        <f>IF(C23="","",VLOOKUP(C23,'出場種目票'!$B$338:$K$488,4))</f>
        <v>#N/A</v>
      </c>
      <c r="F23" s="124" t="e">
        <f>IF(C23="","",VLOOKUP(C23,'出場種目票'!$B$338:$K$488,5))</f>
        <v>#N/A</v>
      </c>
      <c r="G23" s="175" t="s">
        <v>70</v>
      </c>
      <c r="H23" s="82">
        <f>'出場種目票'!$J35</f>
        <v>0</v>
      </c>
      <c r="I23" s="214" t="e">
        <f>IF(H23="","",VLOOKUP(H23,'出場種目票'!$B$338:$K$488,2))</f>
        <v>#N/A</v>
      </c>
      <c r="J23" s="374" t="e">
        <f>IF(H23="","",VLOOKUP(H23,'出場種目票'!$B$338:$K$488,4))</f>
        <v>#N/A</v>
      </c>
      <c r="K23" s="124" t="e">
        <f>IF(H23="","",VLOOKUP(H23,'出場種目票'!$B$338:$K$488,5))</f>
        <v>#N/A</v>
      </c>
      <c r="L23" s="175" t="s">
        <v>70</v>
      </c>
      <c r="M23" s="82">
        <f>'出場種目票'!$J36</f>
        <v>0</v>
      </c>
      <c r="N23" s="214" t="e">
        <f>IF(M23="","",VLOOKUP(M23,'出場種目票'!$B$338:$K$488,2))</f>
        <v>#N/A</v>
      </c>
      <c r="O23" s="374" t="e">
        <f>IF(M23="","",VLOOKUP(M23,'出場種目票'!$B$338:$K$488,4))</f>
        <v>#N/A</v>
      </c>
      <c r="P23" s="124" t="e">
        <f>IF(M23="","",VLOOKUP(M23,'出場種目票'!$B$338:$K$488,5))</f>
        <v>#N/A</v>
      </c>
      <c r="Q23" s="175" t="s">
        <v>70</v>
      </c>
      <c r="R23" s="82">
        <f>'出場種目票'!$J37</f>
        <v>0</v>
      </c>
      <c r="S23" s="214" t="e">
        <f>IF(R23="","",VLOOKUP(R23,'出場種目票'!$B$338:$K$488,2))</f>
        <v>#N/A</v>
      </c>
      <c r="T23" s="374" t="e">
        <f>IF(R23="","",VLOOKUP(R23,'出場種目票'!$B$338:$K$488,4))</f>
        <v>#N/A</v>
      </c>
      <c r="U23" s="124" t="e">
        <f>IF(R23="","",VLOOKUP(R23,'出場種目票'!$B$338:$K$488,5))</f>
        <v>#N/A</v>
      </c>
      <c r="V23" s="175" t="s">
        <v>70</v>
      </c>
      <c r="W23" s="82">
        <f>'出場種目票'!$J38</f>
        <v>0</v>
      </c>
      <c r="X23" s="214" t="e">
        <f>IF(W23="","",VLOOKUP(W23,'出場種目票'!$B$338:$K$488,2))</f>
        <v>#N/A</v>
      </c>
      <c r="Y23" s="374" t="e">
        <f>IF(W23="","",VLOOKUP(W23,'出場種目票'!$B$338:$K$488,4))</f>
        <v>#N/A</v>
      </c>
      <c r="Z23" s="124" t="e">
        <f>IF(W23="","",VLOOKUP(W23,'出場種目票'!$B$338:$K$488,5))</f>
        <v>#N/A</v>
      </c>
      <c r="AA23" s="175" t="s">
        <v>70</v>
      </c>
      <c r="AB23" s="82">
        <f>'出場種目票'!$J39</f>
        <v>0</v>
      </c>
      <c r="AC23" s="214" t="e">
        <f>IF(AB23="","",VLOOKUP(AB23,'出場種目票'!$B$338:$K$488,2))</f>
        <v>#N/A</v>
      </c>
      <c r="AD23" s="374" t="e">
        <f>IF(AB23="","",VLOOKUP(AB23,'出場種目票'!$B$338:$K$488,4))</f>
        <v>#N/A</v>
      </c>
      <c r="AE23" s="124" t="e">
        <f>IF(AB23="","",VLOOKUP(AB23,'出場種目票'!$B$338:$K$488,5))</f>
        <v>#N/A</v>
      </c>
      <c r="AF23" s="175" t="s">
        <v>70</v>
      </c>
      <c r="AG23" s="82">
        <f>'出場種目票'!$J40</f>
        <v>0</v>
      </c>
      <c r="AH23" s="214" t="e">
        <f>IF(AG23="","",VLOOKUP(AG23,'出場種目票'!$B$338:$K$488,2))</f>
        <v>#N/A</v>
      </c>
      <c r="AI23" s="374" t="e">
        <f>IF(AG23="","",VLOOKUP(AG23,'出場種目票'!$B$338:$K$488,4))</f>
        <v>#N/A</v>
      </c>
      <c r="AJ23" s="124" t="e">
        <f>IF(AG23="","",VLOOKUP(AG23,'出場種目票'!$B$338:$K$488,5))</f>
        <v>#N/A</v>
      </c>
      <c r="AK23" s="175" t="s">
        <v>70</v>
      </c>
      <c r="AL23" s="82">
        <f>'出場種目票'!$J41</f>
        <v>0</v>
      </c>
      <c r="AM23" s="214" t="e">
        <f>IF(AL23="","",VLOOKUP(AL23,'出場種目票'!$B$338:$K$488,2))</f>
        <v>#N/A</v>
      </c>
      <c r="AN23" s="374" t="e">
        <f>IF(AL23="","",VLOOKUP(AL23,'出場種目票'!$B$338:$K$488,4))</f>
        <v>#N/A</v>
      </c>
      <c r="AO23" s="124" t="e">
        <f>IF(AL23="","",VLOOKUP(AL23,'出場種目票'!$B$338:$K$488,5))</f>
        <v>#N/A</v>
      </c>
      <c r="AP23" s="177" t="s">
        <v>70</v>
      </c>
    </row>
    <row r="24" spans="1:42" ht="18.75" customHeight="1">
      <c r="A24" s="76"/>
      <c r="B24" s="96"/>
      <c r="C24" s="74"/>
      <c r="D24" s="213" t="e">
        <f>IF(C25="","",VLOOKUP(C25,'出場種目票'!$B$338:$K$488,10))</f>
        <v>#N/A</v>
      </c>
      <c r="E24" s="375"/>
      <c r="F24" s="193"/>
      <c r="G24" s="167"/>
      <c r="H24" s="83"/>
      <c r="I24" s="213" t="e">
        <f>IF(H25="","",VLOOKUP(H25,'出場種目票'!$B$338:$K$488,10))</f>
        <v>#N/A</v>
      </c>
      <c r="J24" s="375"/>
      <c r="K24" s="193"/>
      <c r="L24" s="167"/>
      <c r="M24" s="83"/>
      <c r="N24" s="213" t="e">
        <f>IF(M25="","",VLOOKUP(M25,'出場種目票'!$B$338:$K$488,10))</f>
        <v>#N/A</v>
      </c>
      <c r="O24" s="375"/>
      <c r="P24" s="193"/>
      <c r="Q24" s="167"/>
      <c r="R24" s="83"/>
      <c r="S24" s="213" t="e">
        <f>IF(R25="","",VLOOKUP(R25,'出場種目票'!$B$338:$K$488,10))</f>
        <v>#N/A</v>
      </c>
      <c r="T24" s="375"/>
      <c r="U24" s="193"/>
      <c r="V24" s="167"/>
      <c r="W24" s="83"/>
      <c r="X24" s="213" t="e">
        <f>IF(W25="","",VLOOKUP(W25,'出場種目票'!$B$338:$K$488,10))</f>
        <v>#N/A</v>
      </c>
      <c r="Y24" s="375"/>
      <c r="Z24" s="193"/>
      <c r="AA24" s="167"/>
      <c r="AB24" s="83"/>
      <c r="AC24" s="213" t="e">
        <f>IF(AB25="","",VLOOKUP(AB25,'出場種目票'!$B$338:$K$488,10))</f>
        <v>#N/A</v>
      </c>
      <c r="AD24" s="375"/>
      <c r="AE24" s="193"/>
      <c r="AF24" s="167"/>
      <c r="AG24" s="83"/>
      <c r="AH24" s="213" t="e">
        <f>IF(AG25="","",VLOOKUP(AG25,'出場種目票'!$B$338:$K$488,10))</f>
        <v>#N/A</v>
      </c>
      <c r="AI24" s="375"/>
      <c r="AJ24" s="193"/>
      <c r="AK24" s="167"/>
      <c r="AL24" s="83"/>
      <c r="AM24" s="213" t="e">
        <f>IF(AL25="","",VLOOKUP(AL25,'出場種目票'!$B$338:$K$488,10))</f>
        <v>#N/A</v>
      </c>
      <c r="AN24" s="375"/>
      <c r="AO24" s="193"/>
      <c r="AP24" s="172"/>
    </row>
    <row r="25" spans="1:42" ht="26.25" customHeight="1">
      <c r="A25" s="78" t="s">
        <v>84</v>
      </c>
      <c r="B25" s="97" t="s">
        <v>77</v>
      </c>
      <c r="C25" s="73">
        <f>'出場種目票'!$J42</f>
        <v>0</v>
      </c>
      <c r="D25" s="214" t="e">
        <f>IF(C25="","",VLOOKUP(C25,'出場種目票'!$B$338:$K$488,2))</f>
        <v>#N/A</v>
      </c>
      <c r="E25" s="374" t="e">
        <f>IF(C25="","",VLOOKUP(C25,'出場種目票'!$B$338:$K$488,4))</f>
        <v>#N/A</v>
      </c>
      <c r="F25" s="124" t="e">
        <f>IF(C25="","",VLOOKUP(C25,'出場種目票'!$B$338:$K$488,5))</f>
        <v>#N/A</v>
      </c>
      <c r="G25" s="175" t="s">
        <v>70</v>
      </c>
      <c r="H25" s="82">
        <f>'出場種目票'!$J43</f>
        <v>0</v>
      </c>
      <c r="I25" s="214" t="e">
        <f>IF(H25="","",VLOOKUP(H25,'出場種目票'!$B$338:$K$488,2))</f>
        <v>#N/A</v>
      </c>
      <c r="J25" s="374" t="e">
        <f>IF(H25="","",VLOOKUP(H25,'出場種目票'!$B$338:$K$488,4))</f>
        <v>#N/A</v>
      </c>
      <c r="K25" s="124" t="e">
        <f>IF(H25="","",VLOOKUP(H25,'出場種目票'!$B$338:$K$488,5))</f>
        <v>#N/A</v>
      </c>
      <c r="L25" s="175" t="s">
        <v>70</v>
      </c>
      <c r="M25" s="82">
        <f>'出場種目票'!$J44</f>
        <v>0</v>
      </c>
      <c r="N25" s="214" t="e">
        <f>IF(M25="","",VLOOKUP(M25,'出場種目票'!$B$338:$K$488,2))</f>
        <v>#N/A</v>
      </c>
      <c r="O25" s="374" t="e">
        <f>IF(M25="","",VLOOKUP(M25,'出場種目票'!$B$338:$K$488,4))</f>
        <v>#N/A</v>
      </c>
      <c r="P25" s="124" t="e">
        <f>IF(M25="","",VLOOKUP(M25,'出場種目票'!$B$338:$K$488,5))</f>
        <v>#N/A</v>
      </c>
      <c r="Q25" s="175" t="s">
        <v>70</v>
      </c>
      <c r="R25" s="82">
        <f>'出場種目票'!$J45</f>
        <v>0</v>
      </c>
      <c r="S25" s="214" t="e">
        <f>IF(R25="","",VLOOKUP(R25,'出場種目票'!$B$338:$K$488,2))</f>
        <v>#N/A</v>
      </c>
      <c r="T25" s="374" t="e">
        <f>IF(R25="","",VLOOKUP(R25,'出場種目票'!$B$338:$K$488,4))</f>
        <v>#N/A</v>
      </c>
      <c r="U25" s="124" t="e">
        <f>IF(R25="","",VLOOKUP(R25,'出場種目票'!$B$338:$K$488,5))</f>
        <v>#N/A</v>
      </c>
      <c r="V25" s="175" t="s">
        <v>70</v>
      </c>
      <c r="W25" s="82">
        <f>'出場種目票'!$J46</f>
        <v>0</v>
      </c>
      <c r="X25" s="214" t="e">
        <f>IF(W25="","",VLOOKUP(W25,'出場種目票'!$B$338:$K$488,2))</f>
        <v>#N/A</v>
      </c>
      <c r="Y25" s="374" t="e">
        <f>IF(W25="","",VLOOKUP(W25,'出場種目票'!$B$338:$K$488,4))</f>
        <v>#N/A</v>
      </c>
      <c r="Z25" s="124" t="e">
        <f>IF(W25="","",VLOOKUP(W25,'出場種目票'!$B$338:$K$488,5))</f>
        <v>#N/A</v>
      </c>
      <c r="AA25" s="175" t="s">
        <v>70</v>
      </c>
      <c r="AB25" s="82">
        <f>'出場種目票'!$J47</f>
        <v>0</v>
      </c>
      <c r="AC25" s="214" t="e">
        <f>IF(AB25="","",VLOOKUP(AB25,'出場種目票'!$B$338:$K$488,2))</f>
        <v>#N/A</v>
      </c>
      <c r="AD25" s="374" t="e">
        <f>IF(AB25="","",VLOOKUP(AB25,'出場種目票'!$B$338:$K$488,4))</f>
        <v>#N/A</v>
      </c>
      <c r="AE25" s="124" t="e">
        <f>IF(AB25="","",VLOOKUP(AB25,'出場種目票'!$B$338:$K$488,5))</f>
        <v>#N/A</v>
      </c>
      <c r="AF25" s="175" t="s">
        <v>70</v>
      </c>
      <c r="AG25" s="82">
        <f>'出場種目票'!$J48</f>
        <v>0</v>
      </c>
      <c r="AH25" s="214" t="e">
        <f>IF(AG25="","",VLOOKUP(AG25,'出場種目票'!$B$338:$K$488,2))</f>
        <v>#N/A</v>
      </c>
      <c r="AI25" s="374" t="e">
        <f>IF(AG25="","",VLOOKUP(AG25,'出場種目票'!$B$338:$K$488,4))</f>
        <v>#N/A</v>
      </c>
      <c r="AJ25" s="124" t="e">
        <f>IF(AG25="","",VLOOKUP(AG25,'出場種目票'!$B$338:$K$488,5))</f>
        <v>#N/A</v>
      </c>
      <c r="AK25" s="175" t="s">
        <v>70</v>
      </c>
      <c r="AL25" s="82">
        <f>'出場種目票'!$J49</f>
        <v>0</v>
      </c>
      <c r="AM25" s="214" t="e">
        <f>IF(AL25="","",VLOOKUP(AL25,'出場種目票'!$B$338:$K$488,2))</f>
        <v>#N/A</v>
      </c>
      <c r="AN25" s="374" t="e">
        <f>IF(AL25="","",VLOOKUP(AL25,'出場種目票'!$B$338:$K$488,4))</f>
        <v>#N/A</v>
      </c>
      <c r="AO25" s="124" t="e">
        <f>IF(AL25="","",VLOOKUP(AL25,'出場種目票'!$B$338:$K$488,5))</f>
        <v>#N/A</v>
      </c>
      <c r="AP25" s="177" t="s">
        <v>70</v>
      </c>
    </row>
    <row r="26" spans="1:42" ht="18.75" customHeight="1">
      <c r="A26" s="76"/>
      <c r="B26" s="96"/>
      <c r="C26" s="74"/>
      <c r="D26" s="213" t="e">
        <f>IF(C27="","",VLOOKUP(C27,'出場種目票'!$B$338:$K$488,10))</f>
        <v>#N/A</v>
      </c>
      <c r="E26" s="375"/>
      <c r="F26" s="193"/>
      <c r="G26" s="167"/>
      <c r="H26" s="83"/>
      <c r="I26" s="213" t="e">
        <f>IF(H27="","",VLOOKUP(H27,'出場種目票'!$B$338:$K$488,10))</f>
        <v>#N/A</v>
      </c>
      <c r="J26" s="375"/>
      <c r="K26" s="193"/>
      <c r="L26" s="167"/>
      <c r="M26" s="83"/>
      <c r="N26" s="213" t="e">
        <f>IF(M27="","",VLOOKUP(M27,'出場種目票'!$B$338:$K$488,10))</f>
        <v>#N/A</v>
      </c>
      <c r="O26" s="375"/>
      <c r="P26" s="193"/>
      <c r="Q26" s="167"/>
      <c r="R26" s="83"/>
      <c r="S26" s="213" t="e">
        <f>IF(R27="","",VLOOKUP(R27,'出場種目票'!$B$338:$K$488,10))</f>
        <v>#N/A</v>
      </c>
      <c r="T26" s="375"/>
      <c r="U26" s="193"/>
      <c r="V26" s="167"/>
      <c r="W26" s="83"/>
      <c r="X26" s="213" t="e">
        <f>IF(W27="","",VLOOKUP(W27,'出場種目票'!$B$338:$K$488,10))</f>
        <v>#N/A</v>
      </c>
      <c r="Y26" s="375"/>
      <c r="Z26" s="193"/>
      <c r="AA26" s="167"/>
      <c r="AB26" s="83"/>
      <c r="AC26" s="213" t="e">
        <f>IF(AB27="","",VLOOKUP(AB27,'出場種目票'!$B$338:$K$488,10))</f>
        <v>#N/A</v>
      </c>
      <c r="AD26" s="375"/>
      <c r="AE26" s="193"/>
      <c r="AF26" s="167"/>
      <c r="AG26" s="83"/>
      <c r="AH26" s="213" t="e">
        <f>IF(AG27="","",VLOOKUP(AG27,'出場種目票'!$B$338:$K$488,10))</f>
        <v>#N/A</v>
      </c>
      <c r="AI26" s="375"/>
      <c r="AJ26" s="193"/>
      <c r="AK26" s="167"/>
      <c r="AL26" s="83"/>
      <c r="AM26" s="213" t="e">
        <f>IF(AL27="","",VLOOKUP(AL27,'出場種目票'!$B$338:$K$488,10))</f>
        <v>#N/A</v>
      </c>
      <c r="AN26" s="375"/>
      <c r="AO26" s="193"/>
      <c r="AP26" s="172"/>
    </row>
    <row r="27" spans="1:42" ht="26.25" customHeight="1">
      <c r="A27" s="76"/>
      <c r="B27" s="97" t="s">
        <v>78</v>
      </c>
      <c r="C27" s="73">
        <f>'出場種目票'!$J50</f>
        <v>0</v>
      </c>
      <c r="D27" s="214" t="e">
        <f>IF(C27="","",VLOOKUP(C27,'出場種目票'!$B$338:$K$488,2))</f>
        <v>#N/A</v>
      </c>
      <c r="E27" s="374" t="e">
        <f>IF(C27="","",VLOOKUP(C27,'出場種目票'!$B$338:$K$488,4))</f>
        <v>#N/A</v>
      </c>
      <c r="F27" s="124" t="e">
        <f>IF(C27="","",VLOOKUP(C27,'出場種目票'!$B$338:$K$488,5))</f>
        <v>#N/A</v>
      </c>
      <c r="G27" s="175" t="s">
        <v>70</v>
      </c>
      <c r="H27" s="82">
        <f>'出場種目票'!$J51</f>
        <v>0</v>
      </c>
      <c r="I27" s="214" t="e">
        <f>IF(H27="","",VLOOKUP(H27,'出場種目票'!$B$338:$K$488,2))</f>
        <v>#N/A</v>
      </c>
      <c r="J27" s="374" t="e">
        <f>IF(H27="","",VLOOKUP(H27,'出場種目票'!$B$338:$K$488,4))</f>
        <v>#N/A</v>
      </c>
      <c r="K27" s="124" t="e">
        <f>IF(H27="","",VLOOKUP(H27,'出場種目票'!$B$338:$K$488,5))</f>
        <v>#N/A</v>
      </c>
      <c r="L27" s="175" t="s">
        <v>70</v>
      </c>
      <c r="M27" s="82">
        <f>'出場種目票'!$J52</f>
        <v>0</v>
      </c>
      <c r="N27" s="214" t="e">
        <f>IF(M27="","",VLOOKUP(M27,'出場種目票'!$B$338:$K$488,2))</f>
        <v>#N/A</v>
      </c>
      <c r="O27" s="374" t="e">
        <f>IF(M27="","",VLOOKUP(M27,'出場種目票'!$B$338:$K$488,4))</f>
        <v>#N/A</v>
      </c>
      <c r="P27" s="124" t="e">
        <f>IF(M27="","",VLOOKUP(M27,'出場種目票'!$B$338:$K$488,5))</f>
        <v>#N/A</v>
      </c>
      <c r="Q27" s="175" t="s">
        <v>70</v>
      </c>
      <c r="R27" s="82">
        <f>'出場種目票'!$J53</f>
        <v>0</v>
      </c>
      <c r="S27" s="214" t="e">
        <f>IF(R27="","",VLOOKUP(R27,'出場種目票'!$B$338:$K$488,2))</f>
        <v>#N/A</v>
      </c>
      <c r="T27" s="374" t="e">
        <f>IF(R27="","",VLOOKUP(R27,'出場種目票'!$B$338:$K$488,4))</f>
        <v>#N/A</v>
      </c>
      <c r="U27" s="124" t="e">
        <f>IF(R27="","",VLOOKUP(R27,'出場種目票'!$B$338:$K$488,5))</f>
        <v>#N/A</v>
      </c>
      <c r="V27" s="175" t="s">
        <v>70</v>
      </c>
      <c r="W27" s="82">
        <f>'出場種目票'!$J54</f>
        <v>0</v>
      </c>
      <c r="X27" s="214" t="e">
        <f>IF(W27="","",VLOOKUP(W27,'出場種目票'!$B$338:$K$488,2))</f>
        <v>#N/A</v>
      </c>
      <c r="Y27" s="374" t="e">
        <f>IF(W27="","",VLOOKUP(W27,'出場種目票'!$B$338:$K$488,4))</f>
        <v>#N/A</v>
      </c>
      <c r="Z27" s="124" t="e">
        <f>IF(W27="","",VLOOKUP(W27,'出場種目票'!$B$338:$K$488,5))</f>
        <v>#N/A</v>
      </c>
      <c r="AA27" s="175" t="s">
        <v>70</v>
      </c>
      <c r="AB27" s="82">
        <f>'出場種目票'!$J55</f>
        <v>0</v>
      </c>
      <c r="AC27" s="214" t="e">
        <f>IF(AB27="","",VLOOKUP(AB27,'出場種目票'!$B$338:$K$488,2))</f>
        <v>#N/A</v>
      </c>
      <c r="AD27" s="374" t="e">
        <f>IF(AB27="","",VLOOKUP(AB27,'出場種目票'!$B$338:$K$488,4))</f>
        <v>#N/A</v>
      </c>
      <c r="AE27" s="124" t="e">
        <f>IF(AB27="","",VLOOKUP(AB27,'出場種目票'!$B$338:$K$488,5))</f>
        <v>#N/A</v>
      </c>
      <c r="AF27" s="175" t="s">
        <v>70</v>
      </c>
      <c r="AG27" s="82">
        <f>'出場種目票'!$J56</f>
        <v>0</v>
      </c>
      <c r="AH27" s="214" t="e">
        <f>IF(AG27="","",VLOOKUP(AG27,'出場種目票'!$B$338:$K$488,2))</f>
        <v>#N/A</v>
      </c>
      <c r="AI27" s="374" t="e">
        <f>IF(AG27="","",VLOOKUP(AG27,'出場種目票'!$B$338:$K$488,4))</f>
        <v>#N/A</v>
      </c>
      <c r="AJ27" s="124" t="e">
        <f>IF(AG27="","",VLOOKUP(AG27,'出場種目票'!$B$338:$K$488,5))</f>
        <v>#N/A</v>
      </c>
      <c r="AK27" s="175" t="s">
        <v>70</v>
      </c>
      <c r="AL27" s="82">
        <f>'出場種目票'!$J57</f>
        <v>0</v>
      </c>
      <c r="AM27" s="214" t="e">
        <f>IF(AL27="","",VLOOKUP(AL27,'出場種目票'!$B$338:$K$488,2))</f>
        <v>#N/A</v>
      </c>
      <c r="AN27" s="374" t="e">
        <f>IF(AL27="","",VLOOKUP(AL27,'出場種目票'!$B$338:$K$488,4))</f>
        <v>#N/A</v>
      </c>
      <c r="AO27" s="124" t="e">
        <f>IF(AL27="","",VLOOKUP(AL27,'出場種目票'!$B$338:$K$488,5))</f>
        <v>#N/A</v>
      </c>
      <c r="AP27" s="177" t="s">
        <v>70</v>
      </c>
    </row>
    <row r="28" spans="1:42" ht="18.75" customHeight="1">
      <c r="A28" s="76"/>
      <c r="B28" s="96"/>
      <c r="C28" s="74"/>
      <c r="D28" s="213" t="e">
        <f>IF(C29="","",VLOOKUP(C29,'出場種目票'!$B$338:$K$488,10))</f>
        <v>#N/A</v>
      </c>
      <c r="E28" s="375"/>
      <c r="F28" s="193"/>
      <c r="G28" s="167"/>
      <c r="H28" s="83"/>
      <c r="I28" s="213" t="e">
        <f>IF(H29="","",VLOOKUP(H29,'出場種目票'!$B$338:$K$488,10))</f>
        <v>#N/A</v>
      </c>
      <c r="J28" s="375"/>
      <c r="K28" s="193"/>
      <c r="L28" s="167"/>
      <c r="M28" s="83"/>
      <c r="N28" s="213" t="e">
        <f>IF(M29="","",VLOOKUP(M29,'出場種目票'!$B$338:$K$488,10))</f>
        <v>#N/A</v>
      </c>
      <c r="O28" s="375"/>
      <c r="P28" s="193"/>
      <c r="Q28" s="167"/>
      <c r="R28" s="83"/>
      <c r="S28" s="213" t="e">
        <f>IF(R29="","",VLOOKUP(R29,'出場種目票'!$B$338:$K$488,10))</f>
        <v>#N/A</v>
      </c>
      <c r="T28" s="375"/>
      <c r="U28" s="193"/>
      <c r="V28" s="167"/>
      <c r="W28" s="83"/>
      <c r="X28" s="213" t="e">
        <f>IF(W29="","",VLOOKUP(W29,'出場種目票'!$B$338:$K$488,10))</f>
        <v>#N/A</v>
      </c>
      <c r="Y28" s="375"/>
      <c r="Z28" s="193"/>
      <c r="AA28" s="167"/>
      <c r="AB28" s="83"/>
      <c r="AC28" s="213" t="e">
        <f>IF(AB29="","",VLOOKUP(AB29,'出場種目票'!$B$338:$K$488,10))</f>
        <v>#N/A</v>
      </c>
      <c r="AD28" s="375"/>
      <c r="AE28" s="193"/>
      <c r="AF28" s="167"/>
      <c r="AG28" s="83"/>
      <c r="AH28" s="213" t="e">
        <f>IF(AG29="","",VLOOKUP(AG29,'出場種目票'!$B$338:$K$488,10))</f>
        <v>#N/A</v>
      </c>
      <c r="AI28" s="375"/>
      <c r="AJ28" s="193"/>
      <c r="AK28" s="167"/>
      <c r="AL28" s="83"/>
      <c r="AM28" s="213" t="e">
        <f>IF(AL29="","",VLOOKUP(AL29,'出場種目票'!$B$338:$K$488,10))</f>
        <v>#N/A</v>
      </c>
      <c r="AN28" s="375"/>
      <c r="AO28" s="193"/>
      <c r="AP28" s="172"/>
    </row>
    <row r="29" spans="1:42" ht="26.25" customHeight="1" thickBot="1">
      <c r="A29" s="76"/>
      <c r="B29" s="97" t="s">
        <v>142</v>
      </c>
      <c r="C29" s="73">
        <f>'出場種目票'!$J58</f>
        <v>0</v>
      </c>
      <c r="D29" s="214" t="e">
        <f>IF(C29="","",VLOOKUP(C29,'出場種目票'!$B$338:$K$488,2))</f>
        <v>#N/A</v>
      </c>
      <c r="E29" s="374" t="e">
        <f>IF(C29="","",VLOOKUP(C29,'出場種目票'!$B$338:$K$488,4))</f>
        <v>#N/A</v>
      </c>
      <c r="F29" s="124" t="e">
        <f>IF(C29="","",VLOOKUP(C29,'出場種目票'!$B$338:$K$488,5))</f>
        <v>#N/A</v>
      </c>
      <c r="G29" s="175" t="s">
        <v>70</v>
      </c>
      <c r="H29" s="82">
        <f>'出場種目票'!$J59</f>
        <v>0</v>
      </c>
      <c r="I29" s="214" t="e">
        <f>IF(H29="","",VLOOKUP(H29,'出場種目票'!$B$338:$K$488,2))</f>
        <v>#N/A</v>
      </c>
      <c r="J29" s="374" t="e">
        <f>IF(H29="","",VLOOKUP(H29,'出場種目票'!$B$338:$K$488,4))</f>
        <v>#N/A</v>
      </c>
      <c r="K29" s="124" t="e">
        <f>IF(H29="","",VLOOKUP(H29,'出場種目票'!$B$338:$K$488,5))</f>
        <v>#N/A</v>
      </c>
      <c r="L29" s="175" t="s">
        <v>70</v>
      </c>
      <c r="M29" s="82">
        <f>'出場種目票'!$J60</f>
        <v>0</v>
      </c>
      <c r="N29" s="214" t="e">
        <f>IF(M29="","",VLOOKUP(M29,'出場種目票'!$B$338:$K$488,2))</f>
        <v>#N/A</v>
      </c>
      <c r="O29" s="374" t="e">
        <f>IF(M29="","",VLOOKUP(M29,'出場種目票'!$B$338:$K$488,4))</f>
        <v>#N/A</v>
      </c>
      <c r="P29" s="124" t="e">
        <f>IF(M29="","",VLOOKUP(M29,'出場種目票'!$B$338:$K$488,5))</f>
        <v>#N/A</v>
      </c>
      <c r="Q29" s="175" t="s">
        <v>70</v>
      </c>
      <c r="R29" s="82">
        <f>'出場種目票'!$J61</f>
        <v>0</v>
      </c>
      <c r="S29" s="214" t="e">
        <f>IF(R29="","",VLOOKUP(R29,'出場種目票'!$B$338:$K$488,2))</f>
        <v>#N/A</v>
      </c>
      <c r="T29" s="374" t="e">
        <f>IF(R29="","",VLOOKUP(R29,'出場種目票'!$B$338:$K$488,4))</f>
        <v>#N/A</v>
      </c>
      <c r="U29" s="124" t="e">
        <f>IF(R29="","",VLOOKUP(R29,'出場種目票'!$B$338:$K$488,5))</f>
        <v>#N/A</v>
      </c>
      <c r="V29" s="175" t="s">
        <v>70</v>
      </c>
      <c r="W29" s="82">
        <f>'出場種目票'!$J62</f>
        <v>0</v>
      </c>
      <c r="X29" s="214" t="e">
        <f>IF(W29="","",VLOOKUP(W29,'出場種目票'!$B$338:$K$488,2))</f>
        <v>#N/A</v>
      </c>
      <c r="Y29" s="374" t="e">
        <f>IF(W29="","",VLOOKUP(W29,'出場種目票'!$B$338:$K$488,4))</f>
        <v>#N/A</v>
      </c>
      <c r="Z29" s="124" t="e">
        <f>IF(W29="","",VLOOKUP(W29,'出場種目票'!$B$338:$K$488,5))</f>
        <v>#N/A</v>
      </c>
      <c r="AA29" s="175" t="s">
        <v>70</v>
      </c>
      <c r="AB29" s="82">
        <f>'出場種目票'!$J63</f>
        <v>0</v>
      </c>
      <c r="AC29" s="214" t="e">
        <f>IF(AB29="","",VLOOKUP(AB29,'出場種目票'!$B$338:$K$488,2))</f>
        <v>#N/A</v>
      </c>
      <c r="AD29" s="374" t="e">
        <f>IF(AB29="","",VLOOKUP(AB29,'出場種目票'!$B$338:$K$488,4))</f>
        <v>#N/A</v>
      </c>
      <c r="AE29" s="124" t="e">
        <f>IF(AB29="","",VLOOKUP(AB29,'出場種目票'!$B$338:$K$488,5))</f>
        <v>#N/A</v>
      </c>
      <c r="AF29" s="175" t="s">
        <v>70</v>
      </c>
      <c r="AG29" s="210">
        <f>'出場種目票'!$J64</f>
        <v>0</v>
      </c>
      <c r="AH29" s="215" t="e">
        <f>IF(AG29="","",VLOOKUP(AG29,'出場種目票'!$B$338:$K$488,2))</f>
        <v>#N/A</v>
      </c>
      <c r="AI29" s="373" t="e">
        <f>IF(AG29="","",VLOOKUP(AG29,'出場種目票'!$B$338:$K$488,4))</f>
        <v>#N/A</v>
      </c>
      <c r="AJ29" s="40" t="e">
        <f>IF(AG29="","",VLOOKUP(AG29,'出場種目票'!$B$338:$K$488,5))</f>
        <v>#N/A</v>
      </c>
      <c r="AK29" s="209" t="s">
        <v>70</v>
      </c>
      <c r="AL29" s="210">
        <f>'出場種目票'!$J65</f>
        <v>0</v>
      </c>
      <c r="AM29" s="215" t="e">
        <f>IF(AL29="","",VLOOKUP(AL29,'出場種目票'!$B$338:$K$488,2))</f>
        <v>#N/A</v>
      </c>
      <c r="AN29" s="373" t="e">
        <f>IF(AL29="","",VLOOKUP(AL29,'出場種目票'!$B$338:$K$488,4))</f>
        <v>#N/A</v>
      </c>
      <c r="AO29" s="40" t="e">
        <f>IF(AL29="","",VLOOKUP(AL29,'出場種目票'!$B$338:$K$488,5))</f>
        <v>#N/A</v>
      </c>
      <c r="AP29" s="197" t="s">
        <v>70</v>
      </c>
    </row>
    <row r="30" spans="1:42" ht="18.75" customHeight="1">
      <c r="A30" s="76"/>
      <c r="B30" s="96"/>
      <c r="C30" s="74"/>
      <c r="D30" s="213" t="e">
        <f>IF(C31="","",VLOOKUP(C31,'出場種目票'!$B$338:$K$488,10))</f>
        <v>#N/A</v>
      </c>
      <c r="E30" s="375"/>
      <c r="F30" s="193"/>
      <c r="G30" s="167"/>
      <c r="H30" s="83"/>
      <c r="I30" s="213" t="e">
        <f>IF(H31="","",VLOOKUP(H31,'出場種目票'!$B$338:$K$488,10))</f>
        <v>#N/A</v>
      </c>
      <c r="J30" s="375"/>
      <c r="K30" s="193"/>
      <c r="L30" s="167"/>
      <c r="M30" s="83"/>
      <c r="N30" s="213" t="e">
        <f>IF(M31="","",VLOOKUP(M31,'出場種目票'!$B$338:$K$488,10))</f>
        <v>#N/A</v>
      </c>
      <c r="O30" s="375"/>
      <c r="P30" s="193"/>
      <c r="Q30" s="167"/>
      <c r="R30" s="83"/>
      <c r="S30" s="213" t="e">
        <f>IF(R31="","",VLOOKUP(R31,'出場種目票'!$B$338:$K$488,10))</f>
        <v>#N/A</v>
      </c>
      <c r="T30" s="375"/>
      <c r="U30" s="193"/>
      <c r="V30" s="167"/>
      <c r="W30" s="83"/>
      <c r="X30" s="213" t="e">
        <f>IF(W31="","",VLOOKUP(W31,'出場種目票'!$B$338:$K$488,10))</f>
        <v>#N/A</v>
      </c>
      <c r="Y30" s="375"/>
      <c r="Z30" s="193"/>
      <c r="AA30" s="167"/>
      <c r="AB30" s="83"/>
      <c r="AC30" s="213" t="e">
        <f>IF(AB31="","",VLOOKUP(AB31,'出場種目票'!$B$338:$K$488,10))</f>
        <v>#N/A</v>
      </c>
      <c r="AD30" s="375"/>
      <c r="AE30" s="193"/>
      <c r="AF30" s="172"/>
      <c r="AG30" s="409"/>
      <c r="AH30" s="410"/>
      <c r="AI30" s="411"/>
      <c r="AJ30" s="194"/>
      <c r="AK30" s="194"/>
      <c r="AL30" s="194"/>
      <c r="AM30" s="410"/>
      <c r="AN30" s="411"/>
      <c r="AO30" s="194"/>
      <c r="AP30" s="194"/>
    </row>
    <row r="31" spans="1:42" ht="26.25" customHeight="1">
      <c r="A31" s="76"/>
      <c r="B31" s="287" t="s">
        <v>288</v>
      </c>
      <c r="C31" s="73">
        <f>'出場種目票'!$J67</f>
        <v>0</v>
      </c>
      <c r="D31" s="214" t="e">
        <f>IF(C31="","",VLOOKUP(C31,'出場種目票'!$B$338:$K$488,2))</f>
        <v>#N/A</v>
      </c>
      <c r="E31" s="374" t="e">
        <f>IF(C31="","",VLOOKUP(C31,'出場種目票'!$B$338:$K$488,4))</f>
        <v>#N/A</v>
      </c>
      <c r="F31" s="124" t="e">
        <f>IF(C31="","",VLOOKUP(C31,'出場種目票'!$B$338:$K$488,5))</f>
        <v>#N/A</v>
      </c>
      <c r="G31" s="175" t="s">
        <v>70</v>
      </c>
      <c r="H31" s="82">
        <f>'出場種目票'!$J68</f>
        <v>0</v>
      </c>
      <c r="I31" s="214" t="e">
        <f>IF(H31="","",VLOOKUP(H31,'出場種目票'!$B$338:$K$488,2))</f>
        <v>#N/A</v>
      </c>
      <c r="J31" s="374" t="e">
        <f>IF(H31="","",VLOOKUP(H31,'出場種目票'!$B$338:$K$488,4))</f>
        <v>#N/A</v>
      </c>
      <c r="K31" s="124" t="e">
        <f>IF(H31="","",VLOOKUP(H31,'出場種目票'!$B$338:$K$488,5))</f>
        <v>#N/A</v>
      </c>
      <c r="L31" s="175" t="s">
        <v>70</v>
      </c>
      <c r="M31" s="82">
        <f>'出場種目票'!$J69</f>
        <v>0</v>
      </c>
      <c r="N31" s="214" t="e">
        <f>IF(M31="","",VLOOKUP(M31,'出場種目票'!$B$338:$K$488,2))</f>
        <v>#N/A</v>
      </c>
      <c r="O31" s="374" t="e">
        <f>IF(M31="","",VLOOKUP(M31,'出場種目票'!$B$338:$K$488,4))</f>
        <v>#N/A</v>
      </c>
      <c r="P31" s="124" t="e">
        <f>IF(M31="","",VLOOKUP(M31,'出場種目票'!$B$338:$K$488,5))</f>
        <v>#N/A</v>
      </c>
      <c r="Q31" s="175" t="s">
        <v>70</v>
      </c>
      <c r="R31" s="82">
        <f>'出場種目票'!$J70</f>
        <v>0</v>
      </c>
      <c r="S31" s="214" t="e">
        <f>IF(R31="","",VLOOKUP(R31,'出場種目票'!$B$338:$K$488,2))</f>
        <v>#N/A</v>
      </c>
      <c r="T31" s="374" t="e">
        <f>IF(R31="","",VLOOKUP(R31,'出場種目票'!$B$338:$K$488,4))</f>
        <v>#N/A</v>
      </c>
      <c r="U31" s="124" t="e">
        <f>IF(R31="","",VLOOKUP(R31,'出場種目票'!$B$338:$K$488,5))</f>
        <v>#N/A</v>
      </c>
      <c r="V31" s="175" t="s">
        <v>70</v>
      </c>
      <c r="W31" s="82">
        <f>'出場種目票'!$J71</f>
        <v>0</v>
      </c>
      <c r="X31" s="214" t="e">
        <f>IF(W31="","",VLOOKUP(W31,'出場種目票'!$B$338:$K$488,2))</f>
        <v>#N/A</v>
      </c>
      <c r="Y31" s="374" t="e">
        <f>IF(W31="","",VLOOKUP(W31,'出場種目票'!$B$338:$K$488,4))</f>
        <v>#N/A</v>
      </c>
      <c r="Z31" s="124" t="e">
        <f>IF(W31="","",VLOOKUP(W31,'出場種目票'!$B$338:$K$488,5))</f>
        <v>#N/A</v>
      </c>
      <c r="AA31" s="175" t="s">
        <v>70</v>
      </c>
      <c r="AB31" s="82">
        <f>'出場種目票'!$J72</f>
        <v>0</v>
      </c>
      <c r="AC31" s="214" t="e">
        <f>IF(AB31="","",VLOOKUP(AB31,'出場種目票'!$B$338:$K$488,2))</f>
        <v>#N/A</v>
      </c>
      <c r="AD31" s="374" t="e">
        <f>IF(AB31="","",VLOOKUP(AB31,'出場種目票'!$B$338:$K$488,4))</f>
        <v>#N/A</v>
      </c>
      <c r="AE31" s="124" t="e">
        <f>IF(AB31="","",VLOOKUP(AB31,'出場種目票'!$B$338:$K$488,5))</f>
        <v>#N/A</v>
      </c>
      <c r="AF31" s="177" t="s">
        <v>70</v>
      </c>
      <c r="AG31" s="412"/>
      <c r="AH31" s="94"/>
      <c r="AI31" s="413"/>
      <c r="AJ31" s="40"/>
      <c r="AK31" s="71"/>
      <c r="AL31" s="40"/>
      <c r="AM31" s="94"/>
      <c r="AN31" s="413"/>
      <c r="AO31" s="40"/>
      <c r="AP31" s="71"/>
    </row>
    <row r="32" spans="1:42" ht="18.75" customHeight="1">
      <c r="A32" s="76"/>
      <c r="B32" s="99"/>
      <c r="C32" s="208"/>
      <c r="D32" s="213" t="e">
        <f>IF(C33="","",VLOOKUP(C33,'出場種目票'!$B$338:$K$488,10))</f>
        <v>#N/A</v>
      </c>
      <c r="E32" s="373"/>
      <c r="F32" s="40"/>
      <c r="G32" s="209"/>
      <c r="H32" s="210"/>
      <c r="I32" s="213" t="e">
        <f>IF(H33="","",VLOOKUP(H33,'出場種目票'!$B$338:$K$488,10))</f>
        <v>#N/A</v>
      </c>
      <c r="J32" s="373"/>
      <c r="K32" s="40"/>
      <c r="L32" s="209"/>
      <c r="M32" s="210"/>
      <c r="N32" s="213" t="e">
        <f>IF(M33="","",VLOOKUP(M33,'出場種目票'!$B$338:$K$488,10))</f>
        <v>#N/A</v>
      </c>
      <c r="O32" s="373"/>
      <c r="P32" s="40"/>
      <c r="Q32" s="209"/>
      <c r="R32" s="210"/>
      <c r="S32" s="213" t="e">
        <f>IF(R33="","",VLOOKUP(R33,'出場種目票'!$B$338:$K$488,10))</f>
        <v>#N/A</v>
      </c>
      <c r="T32" s="373"/>
      <c r="U32" s="40"/>
      <c r="V32" s="209"/>
      <c r="W32" s="210"/>
      <c r="X32" s="213" t="e">
        <f>IF(W33="","",VLOOKUP(W33,'出場種目票'!$B$338:$K$488,10))</f>
        <v>#N/A</v>
      </c>
      <c r="Y32" s="373"/>
      <c r="Z32" s="40"/>
      <c r="AA32" s="209"/>
      <c r="AB32" s="210"/>
      <c r="AC32" s="213" t="e">
        <f>IF(AB33="","",VLOOKUP(AB33,'出場種目票'!$B$338:$K$488,10))</f>
        <v>#N/A</v>
      </c>
      <c r="AD32" s="373"/>
      <c r="AE32" s="40"/>
      <c r="AF32" s="197"/>
      <c r="AG32" s="412"/>
      <c r="AH32" s="414"/>
      <c r="AI32" s="413"/>
      <c r="AJ32" s="40"/>
      <c r="AK32" s="71"/>
      <c r="AL32" s="40"/>
      <c r="AM32" s="414"/>
      <c r="AN32" s="413"/>
      <c r="AO32" s="40"/>
      <c r="AP32" s="71"/>
    </row>
    <row r="33" spans="1:42" ht="26.25" customHeight="1">
      <c r="A33" s="76"/>
      <c r="B33" s="287" t="s">
        <v>290</v>
      </c>
      <c r="C33" s="73">
        <f>'出場種目票'!$J74</f>
        <v>0</v>
      </c>
      <c r="D33" s="214" t="e">
        <f>IF(C33="","",VLOOKUP(C33,'出場種目票'!$B$338:$K$488,2))</f>
        <v>#N/A</v>
      </c>
      <c r="E33" s="374" t="e">
        <f>IF(C33="","",VLOOKUP(C33,'出場種目票'!$B$338:$K$488,4))</f>
        <v>#N/A</v>
      </c>
      <c r="F33" s="124" t="e">
        <f>IF(C33="","",VLOOKUP(C33,'出場種目票'!$B$338:$K$488,5))</f>
        <v>#N/A</v>
      </c>
      <c r="G33" s="175" t="s">
        <v>70</v>
      </c>
      <c r="H33" s="82">
        <f>'出場種目票'!$J75</f>
        <v>0</v>
      </c>
      <c r="I33" s="214" t="e">
        <f>IF(H33="","",VLOOKUP(H33,'出場種目票'!$B$338:$K$488,2))</f>
        <v>#N/A</v>
      </c>
      <c r="J33" s="374" t="e">
        <f>IF(H33="","",VLOOKUP(H33,'出場種目票'!$B$338:$K$488,4))</f>
        <v>#N/A</v>
      </c>
      <c r="K33" s="124" t="e">
        <f>IF(H33="","",VLOOKUP(H33,'出場種目票'!$B$338:$K$488,5))</f>
        <v>#N/A</v>
      </c>
      <c r="L33" s="175" t="s">
        <v>70</v>
      </c>
      <c r="M33" s="82">
        <f>'出場種目票'!$J76</f>
        <v>0</v>
      </c>
      <c r="N33" s="214" t="e">
        <f>IF(M33="","",VLOOKUP(M33,'出場種目票'!$B$338:$K$488,2))</f>
        <v>#N/A</v>
      </c>
      <c r="O33" s="374" t="e">
        <f>IF(M33="","",VLOOKUP(M33,'出場種目票'!$B$338:$K$488,4))</f>
        <v>#N/A</v>
      </c>
      <c r="P33" s="124" t="e">
        <f>IF(M33="","",VLOOKUP(M33,'出場種目票'!$B$338:$K$488,5))</f>
        <v>#N/A</v>
      </c>
      <c r="Q33" s="175" t="s">
        <v>70</v>
      </c>
      <c r="R33" s="82">
        <f>'出場種目票'!$J77</f>
        <v>0</v>
      </c>
      <c r="S33" s="214" t="e">
        <f>IF(R33="","",VLOOKUP(R33,'出場種目票'!$B$338:$K$488,2))</f>
        <v>#N/A</v>
      </c>
      <c r="T33" s="374" t="e">
        <f>IF(R33="","",VLOOKUP(R33,'出場種目票'!$B$338:$K$488,4))</f>
        <v>#N/A</v>
      </c>
      <c r="U33" s="124" t="e">
        <f>IF(R33="","",VLOOKUP(R33,'出場種目票'!$B$338:$K$488,5))</f>
        <v>#N/A</v>
      </c>
      <c r="V33" s="175" t="s">
        <v>70</v>
      </c>
      <c r="W33" s="82">
        <f>'出場種目票'!$J78</f>
        <v>0</v>
      </c>
      <c r="X33" s="214" t="e">
        <f>IF(W33="","",VLOOKUP(W33,'出場種目票'!$B$338:$K$488,2))</f>
        <v>#N/A</v>
      </c>
      <c r="Y33" s="374" t="e">
        <f>IF(W33="","",VLOOKUP(W33,'出場種目票'!$B$338:$K$488,4))</f>
        <v>#N/A</v>
      </c>
      <c r="Z33" s="124" t="e">
        <f>IF(W33="","",VLOOKUP(W33,'出場種目票'!$B$338:$K$488,5))</f>
        <v>#N/A</v>
      </c>
      <c r="AA33" s="175" t="s">
        <v>70</v>
      </c>
      <c r="AB33" s="82">
        <f>'出場種目票'!$J79</f>
        <v>0</v>
      </c>
      <c r="AC33" s="214" t="e">
        <f>IF(AB33="","",VLOOKUP(AB33,'出場種目票'!$B$338:$K$488,2))</f>
        <v>#N/A</v>
      </c>
      <c r="AD33" s="374" t="e">
        <f>IF(AB33="","",VLOOKUP(AB33,'出場種目票'!$B$338:$K$488,4))</f>
        <v>#N/A</v>
      </c>
      <c r="AE33" s="124" t="e">
        <f>IF(AB33="","",VLOOKUP(AB33,'出場種目票'!$B$338:$K$488,5))</f>
        <v>#N/A</v>
      </c>
      <c r="AF33" s="177" t="s">
        <v>70</v>
      </c>
      <c r="AG33" s="412"/>
      <c r="AH33" s="94"/>
      <c r="AI33" s="413"/>
      <c r="AJ33" s="40"/>
      <c r="AK33" s="71"/>
      <c r="AL33" s="40"/>
      <c r="AM33" s="94"/>
      <c r="AN33" s="413"/>
      <c r="AO33" s="40"/>
      <c r="AP33" s="71"/>
    </row>
    <row r="34" spans="1:42" ht="18.75" customHeight="1">
      <c r="A34" s="76"/>
      <c r="B34" s="98"/>
      <c r="C34" s="74"/>
      <c r="D34" s="213" t="e">
        <f>IF(C35="","",VLOOKUP(C35,'出場種目票'!$B$338:$K$488,10))</f>
        <v>#N/A</v>
      </c>
      <c r="E34" s="375"/>
      <c r="F34" s="193"/>
      <c r="G34" s="167"/>
      <c r="H34" s="83"/>
      <c r="I34" s="213" t="e">
        <f>IF(H35="","",VLOOKUP(H35,'出場種目票'!$B$338:$K$488,10))</f>
        <v>#N/A</v>
      </c>
      <c r="J34" s="375"/>
      <c r="K34" s="193"/>
      <c r="L34" s="167"/>
      <c r="M34" s="83"/>
      <c r="N34" s="213" t="e">
        <f>IF(M35="","",VLOOKUP(M35,'出場種目票'!$B$338:$K$488,10))</f>
        <v>#N/A</v>
      </c>
      <c r="O34" s="375"/>
      <c r="P34" s="193"/>
      <c r="Q34" s="167"/>
      <c r="R34" s="83"/>
      <c r="S34" s="213" t="e">
        <f>IF(R35="","",VLOOKUP(R35,'出場種目票'!$B$338:$K$488,10))</f>
        <v>#N/A</v>
      </c>
      <c r="T34" s="375"/>
      <c r="U34" s="193"/>
      <c r="V34" s="167"/>
      <c r="W34" s="83"/>
      <c r="X34" s="213" t="e">
        <f>IF(W35="","",VLOOKUP(W35,'出場種目票'!$B$338:$K$488,10))</f>
        <v>#N/A</v>
      </c>
      <c r="Y34" s="375"/>
      <c r="Z34" s="193"/>
      <c r="AA34" s="167"/>
      <c r="AB34" s="83"/>
      <c r="AC34" s="213" t="e">
        <f>IF(AB35="","",VLOOKUP(AB35,'出場種目票'!$B$338:$K$488,10))</f>
        <v>#N/A</v>
      </c>
      <c r="AD34" s="375"/>
      <c r="AE34" s="193"/>
      <c r="AF34" s="172"/>
      <c r="AG34" s="412"/>
      <c r="AH34" s="414"/>
      <c r="AI34" s="413"/>
      <c r="AJ34" s="40"/>
      <c r="AK34" s="40"/>
      <c r="AL34" s="40"/>
      <c r="AM34" s="414"/>
      <c r="AN34" s="413"/>
      <c r="AO34" s="40"/>
      <c r="AP34" s="40"/>
    </row>
    <row r="35" spans="1:42" ht="26.25" customHeight="1">
      <c r="A35" s="76"/>
      <c r="B35" s="287" t="s">
        <v>292</v>
      </c>
      <c r="C35" s="73">
        <f>'出場種目票'!$J81</f>
        <v>0</v>
      </c>
      <c r="D35" s="214" t="e">
        <f>IF(C35="","",VLOOKUP(C35,'出場種目票'!$B$338:$K$488,2))</f>
        <v>#N/A</v>
      </c>
      <c r="E35" s="374" t="e">
        <f>IF(C35="","",VLOOKUP(C35,'出場種目票'!$B$338:$K$488,4))</f>
        <v>#N/A</v>
      </c>
      <c r="F35" s="124" t="e">
        <f>IF(C35="","",VLOOKUP(C35,'出場種目票'!$B$338:$K$488,5))</f>
        <v>#N/A</v>
      </c>
      <c r="G35" s="175" t="s">
        <v>70</v>
      </c>
      <c r="H35" s="82">
        <f>'出場種目票'!$J82</f>
        <v>0</v>
      </c>
      <c r="I35" s="214" t="e">
        <f>IF(H35="","",VLOOKUP(H35,'出場種目票'!$B$338:$K$488,2))</f>
        <v>#N/A</v>
      </c>
      <c r="J35" s="374" t="e">
        <f>IF(H35="","",VLOOKUP(H35,'出場種目票'!$B$338:$K$488,4))</f>
        <v>#N/A</v>
      </c>
      <c r="K35" s="124" t="e">
        <f>IF(H35="","",VLOOKUP(H35,'出場種目票'!$B$338:$K$488,5))</f>
        <v>#N/A</v>
      </c>
      <c r="L35" s="175" t="s">
        <v>70</v>
      </c>
      <c r="M35" s="82">
        <f>'出場種目票'!$J83</f>
        <v>0</v>
      </c>
      <c r="N35" s="214" t="e">
        <f>IF(M35="","",VLOOKUP(M35,'出場種目票'!$B$338:$K$488,2))</f>
        <v>#N/A</v>
      </c>
      <c r="O35" s="374" t="e">
        <f>IF(M35="","",VLOOKUP(M35,'出場種目票'!$B$338:$K$488,4))</f>
        <v>#N/A</v>
      </c>
      <c r="P35" s="124" t="e">
        <f>IF(M35="","",VLOOKUP(M35,'出場種目票'!$B$338:$K$488,5))</f>
        <v>#N/A</v>
      </c>
      <c r="Q35" s="175" t="s">
        <v>70</v>
      </c>
      <c r="R35" s="82">
        <f>'出場種目票'!$J84</f>
        <v>0</v>
      </c>
      <c r="S35" s="214" t="e">
        <f>IF(R35="","",VLOOKUP(R35,'出場種目票'!$B$338:$K$488,2))</f>
        <v>#N/A</v>
      </c>
      <c r="T35" s="374" t="e">
        <f>IF(R35="","",VLOOKUP(R35,'出場種目票'!$B$338:$K$488,4))</f>
        <v>#N/A</v>
      </c>
      <c r="U35" s="124" t="e">
        <f>IF(R35="","",VLOOKUP(R35,'出場種目票'!$B$338:$K$488,5))</f>
        <v>#N/A</v>
      </c>
      <c r="V35" s="175" t="s">
        <v>70</v>
      </c>
      <c r="W35" s="82">
        <f>'出場種目票'!$J85</f>
        <v>0</v>
      </c>
      <c r="X35" s="214" t="e">
        <f>IF(W35="","",VLOOKUP(W35,'出場種目票'!$B$338:$K$488,2))</f>
        <v>#N/A</v>
      </c>
      <c r="Y35" s="374" t="e">
        <f>IF(W35="","",VLOOKUP(W35,'出場種目票'!$B$338:$K$488,4))</f>
        <v>#N/A</v>
      </c>
      <c r="Z35" s="124" t="e">
        <f>IF(W35="","",VLOOKUP(W35,'出場種目票'!$B$338:$K$488,5))</f>
        <v>#N/A</v>
      </c>
      <c r="AA35" s="175" t="s">
        <v>70</v>
      </c>
      <c r="AB35" s="82">
        <f>'出場種目票'!$J86</f>
        <v>0</v>
      </c>
      <c r="AC35" s="214" t="e">
        <f>IF(AB35="","",VLOOKUP(AB35,'出場種目票'!$B$338:$K$488,2))</f>
        <v>#N/A</v>
      </c>
      <c r="AD35" s="374" t="e">
        <f>IF(AB35="","",VLOOKUP(AB35,'出場種目票'!$B$338:$K$488,4))</f>
        <v>#N/A</v>
      </c>
      <c r="AE35" s="124" t="e">
        <f>IF(AB35="","",VLOOKUP(AB35,'出場種目票'!$B$338:$K$488,5))</f>
        <v>#N/A</v>
      </c>
      <c r="AF35" s="177" t="s">
        <v>70</v>
      </c>
      <c r="AG35" s="412"/>
      <c r="AH35" s="94"/>
      <c r="AI35" s="413"/>
      <c r="AJ35" s="40"/>
      <c r="AK35" s="71"/>
      <c r="AL35" s="40"/>
      <c r="AM35" s="94"/>
      <c r="AN35" s="413"/>
      <c r="AO35" s="40"/>
      <c r="AP35" s="71"/>
    </row>
    <row r="36" spans="1:42" ht="18.75" customHeight="1">
      <c r="A36" s="76"/>
      <c r="B36" s="96"/>
      <c r="C36" s="74"/>
      <c r="D36" s="213" t="e">
        <f>IF(C37="","",VLOOKUP(C37,'出場種目票'!$B$338:$K$488,10))</f>
        <v>#N/A</v>
      </c>
      <c r="E36" s="375"/>
      <c r="F36" s="193"/>
      <c r="G36" s="167"/>
      <c r="H36" s="83"/>
      <c r="I36" s="213" t="e">
        <f>IF(H37="","",VLOOKUP(H37,'出場種目票'!$B$338:$K$488,10))</f>
        <v>#N/A</v>
      </c>
      <c r="J36" s="375"/>
      <c r="K36" s="193"/>
      <c r="L36" s="167"/>
      <c r="M36" s="83"/>
      <c r="N36" s="213" t="e">
        <f>IF(M37="","",VLOOKUP(M37,'出場種目票'!$B$338:$K$488,10))</f>
        <v>#N/A</v>
      </c>
      <c r="O36" s="375"/>
      <c r="P36" s="193"/>
      <c r="Q36" s="167"/>
      <c r="R36" s="83"/>
      <c r="S36" s="213" t="e">
        <f>IF(R37="","",VLOOKUP(R37,'出場種目票'!$B$338:$K$488,10))</f>
        <v>#N/A</v>
      </c>
      <c r="T36" s="375"/>
      <c r="U36" s="193"/>
      <c r="V36" s="167"/>
      <c r="W36" s="83"/>
      <c r="X36" s="213" t="e">
        <f>IF(W37="","",VLOOKUP(W37,'出場種目票'!$B$338:$K$488,10))</f>
        <v>#N/A</v>
      </c>
      <c r="Y36" s="375"/>
      <c r="Z36" s="193"/>
      <c r="AA36" s="167"/>
      <c r="AB36" s="83"/>
      <c r="AC36" s="213" t="e">
        <f>IF(AB37="","",VLOOKUP(AB37,'出場種目票'!$B$338:$K$488,10))</f>
        <v>#N/A</v>
      </c>
      <c r="AD36" s="375"/>
      <c r="AE36" s="193"/>
      <c r="AF36" s="172"/>
      <c r="AG36" s="412"/>
      <c r="AH36" s="414"/>
      <c r="AI36" s="413"/>
      <c r="AJ36" s="40"/>
      <c r="AK36" s="40"/>
      <c r="AL36" s="40"/>
      <c r="AM36" s="414"/>
      <c r="AN36" s="413"/>
      <c r="AO36" s="40"/>
      <c r="AP36" s="40"/>
    </row>
    <row r="37" spans="1:42" ht="26.25" customHeight="1">
      <c r="A37" s="76"/>
      <c r="B37" s="287" t="s">
        <v>294</v>
      </c>
      <c r="C37" s="73">
        <f>'出場種目票'!$J88</f>
        <v>0</v>
      </c>
      <c r="D37" s="214" t="e">
        <f>IF(C37="","",VLOOKUP(C37,'出場種目票'!$B$338:$K$488,2))</f>
        <v>#N/A</v>
      </c>
      <c r="E37" s="374" t="e">
        <f>IF(C37="","",VLOOKUP(C37,'出場種目票'!$B$338:$K$488,4))</f>
        <v>#N/A</v>
      </c>
      <c r="F37" s="124" t="e">
        <f>IF(C37="","",VLOOKUP(C37,'出場種目票'!$B$338:$K$488,5))</f>
        <v>#N/A</v>
      </c>
      <c r="G37" s="175" t="s">
        <v>70</v>
      </c>
      <c r="H37" s="82">
        <f>'出場種目票'!$J89</f>
        <v>0</v>
      </c>
      <c r="I37" s="214" t="e">
        <f>IF(H37="","",VLOOKUP(H37,'出場種目票'!$B$338:$K$488,2))</f>
        <v>#N/A</v>
      </c>
      <c r="J37" s="374" t="e">
        <f>IF(H37="","",VLOOKUP(H37,'出場種目票'!$B$338:$K$488,4))</f>
        <v>#N/A</v>
      </c>
      <c r="K37" s="124" t="e">
        <f>IF(H37="","",VLOOKUP(H37,'出場種目票'!$B$338:$K$488,5))</f>
        <v>#N/A</v>
      </c>
      <c r="L37" s="175" t="s">
        <v>70</v>
      </c>
      <c r="M37" s="82">
        <f>'出場種目票'!$J90</f>
        <v>0</v>
      </c>
      <c r="N37" s="214" t="e">
        <f>IF(M37="","",VLOOKUP(M37,'出場種目票'!$B$338:$K$488,2))</f>
        <v>#N/A</v>
      </c>
      <c r="O37" s="374" t="e">
        <f>IF(M37="","",VLOOKUP(M37,'出場種目票'!$B$338:$K$488,4))</f>
        <v>#N/A</v>
      </c>
      <c r="P37" s="124" t="e">
        <f>IF(M37="","",VLOOKUP(M37,'出場種目票'!$B$338:$K$488,5))</f>
        <v>#N/A</v>
      </c>
      <c r="Q37" s="175" t="s">
        <v>70</v>
      </c>
      <c r="R37" s="82">
        <f>'出場種目票'!$J91</f>
        <v>0</v>
      </c>
      <c r="S37" s="214" t="e">
        <f>IF(R37="","",VLOOKUP(R37,'出場種目票'!$B$338:$K$488,2))</f>
        <v>#N/A</v>
      </c>
      <c r="T37" s="374" t="e">
        <f>IF(R37="","",VLOOKUP(R37,'出場種目票'!$B$338:$K$488,4))</f>
        <v>#N/A</v>
      </c>
      <c r="U37" s="124" t="e">
        <f>IF(R37="","",VLOOKUP(R37,'出場種目票'!$B$338:$K$488,5))</f>
        <v>#N/A</v>
      </c>
      <c r="V37" s="175" t="s">
        <v>70</v>
      </c>
      <c r="W37" s="82">
        <f>'出場種目票'!$J92</f>
        <v>0</v>
      </c>
      <c r="X37" s="214" t="e">
        <f>IF(W37="","",VLOOKUP(W37,'出場種目票'!$B$338:$K$488,2))</f>
        <v>#N/A</v>
      </c>
      <c r="Y37" s="374" t="e">
        <f>IF(W37="","",VLOOKUP(W37,'出場種目票'!$B$338:$K$488,4))</f>
        <v>#N/A</v>
      </c>
      <c r="Z37" s="124" t="e">
        <f>IF(W37="","",VLOOKUP(W37,'出場種目票'!$B$338:$K$488,5))</f>
        <v>#N/A</v>
      </c>
      <c r="AA37" s="175" t="s">
        <v>70</v>
      </c>
      <c r="AB37" s="82">
        <f>'出場種目票'!$J93</f>
        <v>0</v>
      </c>
      <c r="AC37" s="214" t="e">
        <f>IF(AB37="","",VLOOKUP(AB37,'出場種目票'!$B$338:$K$488,2))</f>
        <v>#N/A</v>
      </c>
      <c r="AD37" s="374" t="e">
        <f>IF(AB37="","",VLOOKUP(AB37,'出場種目票'!$B$338:$K$488,4))</f>
        <v>#N/A</v>
      </c>
      <c r="AE37" s="124" t="e">
        <f>IF(AB37="","",VLOOKUP(AB37,'出場種目票'!$B$338:$K$488,5))</f>
        <v>#N/A</v>
      </c>
      <c r="AF37" s="177" t="s">
        <v>70</v>
      </c>
      <c r="AG37" s="412"/>
      <c r="AH37" s="94"/>
      <c r="AI37" s="413"/>
      <c r="AJ37" s="40"/>
      <c r="AK37" s="71"/>
      <c r="AL37" s="40"/>
      <c r="AM37" s="94"/>
      <c r="AN37" s="413"/>
      <c r="AO37" s="40"/>
      <c r="AP37" s="71"/>
    </row>
    <row r="38" spans="1:42" ht="18.75" customHeight="1">
      <c r="A38" s="76"/>
      <c r="B38" s="99"/>
      <c r="C38" s="208"/>
      <c r="D38" s="213" t="e">
        <f>IF(C39="","",VLOOKUP(C39,'出場種目票'!$B$338:$K$488,10))</f>
        <v>#N/A</v>
      </c>
      <c r="E38" s="373"/>
      <c r="F38" s="40"/>
      <c r="G38" s="209"/>
      <c r="H38" s="210"/>
      <c r="I38" s="213" t="e">
        <f>IF(H39="","",VLOOKUP(H39,'出場種目票'!$B$338:$K$488,10))</f>
        <v>#N/A</v>
      </c>
      <c r="J38" s="373"/>
      <c r="K38" s="40"/>
      <c r="L38" s="209"/>
      <c r="M38" s="210"/>
      <c r="N38" s="213" t="e">
        <f>IF(M39="","",VLOOKUP(M39,'出場種目票'!$B$338:$K$488,10))</f>
        <v>#N/A</v>
      </c>
      <c r="O38" s="373"/>
      <c r="P38" s="40"/>
      <c r="Q38" s="209"/>
      <c r="R38" s="210"/>
      <c r="S38" s="213" t="e">
        <f>IF(R39="","",VLOOKUP(R39,'出場種目票'!$B$338:$K$488,10))</f>
        <v>#N/A</v>
      </c>
      <c r="T38" s="373"/>
      <c r="U38" s="40"/>
      <c r="V38" s="209"/>
      <c r="W38" s="210"/>
      <c r="X38" s="213" t="e">
        <f>IF(W39="","",VLOOKUP(W39,'出場種目票'!$B$338:$K$488,10))</f>
        <v>#N/A</v>
      </c>
      <c r="Y38" s="373"/>
      <c r="Z38" s="40"/>
      <c r="AA38" s="209"/>
      <c r="AB38" s="210"/>
      <c r="AC38" s="213" t="e">
        <f>IF(AB39="","",VLOOKUP(AB39,'出場種目票'!$B$338:$K$488,10))</f>
        <v>#N/A</v>
      </c>
      <c r="AD38" s="373"/>
      <c r="AE38" s="40"/>
      <c r="AF38" s="197"/>
      <c r="AG38" s="412"/>
      <c r="AH38" s="414"/>
      <c r="AI38" s="413"/>
      <c r="AJ38" s="40"/>
      <c r="AK38" s="71"/>
      <c r="AL38" s="40"/>
      <c r="AM38" s="414"/>
      <c r="AN38" s="413"/>
      <c r="AO38" s="40"/>
      <c r="AP38" s="71"/>
    </row>
    <row r="39" spans="1:42" ht="26.25" customHeight="1">
      <c r="A39" s="78" t="s">
        <v>85</v>
      </c>
      <c r="B39" s="287" t="s">
        <v>296</v>
      </c>
      <c r="C39" s="73">
        <f>'出場種目票'!$J95</f>
        <v>0</v>
      </c>
      <c r="D39" s="214" t="e">
        <f>IF(C39="","",VLOOKUP(C39,'出場種目票'!$B$338:$K$488,2))</f>
        <v>#N/A</v>
      </c>
      <c r="E39" s="374" t="e">
        <f>IF(C39="","",VLOOKUP(C39,'出場種目票'!$B$338:$K$488,4))</f>
        <v>#N/A</v>
      </c>
      <c r="F39" s="124" t="e">
        <f>IF(C39="","",VLOOKUP(C39,'出場種目票'!$B$338:$K$488,5))</f>
        <v>#N/A</v>
      </c>
      <c r="G39" s="175" t="s">
        <v>70</v>
      </c>
      <c r="H39" s="82">
        <f>'出場種目票'!$J96</f>
        <v>0</v>
      </c>
      <c r="I39" s="214" t="e">
        <f>IF(H39="","",VLOOKUP(H39,'出場種目票'!$B$338:$K$488,2))</f>
        <v>#N/A</v>
      </c>
      <c r="J39" s="374" t="e">
        <f>IF(H39="","",VLOOKUP(H39,'出場種目票'!$B$338:$K$488,4))</f>
        <v>#N/A</v>
      </c>
      <c r="K39" s="124" t="e">
        <f>IF(H39="","",VLOOKUP(H39,'出場種目票'!$B$338:$K$488,5))</f>
        <v>#N/A</v>
      </c>
      <c r="L39" s="175" t="s">
        <v>70</v>
      </c>
      <c r="M39" s="82">
        <f>'出場種目票'!$J97</f>
        <v>0</v>
      </c>
      <c r="N39" s="214" t="e">
        <f>IF(M39="","",VLOOKUP(M39,'出場種目票'!$B$338:$K$488,2))</f>
        <v>#N/A</v>
      </c>
      <c r="O39" s="374" t="e">
        <f>IF(M39="","",VLOOKUP(M39,'出場種目票'!$B$338:$K$488,4))</f>
        <v>#N/A</v>
      </c>
      <c r="P39" s="124" t="e">
        <f>IF(M39="","",VLOOKUP(M39,'出場種目票'!$B$338:$K$488,5))</f>
        <v>#N/A</v>
      </c>
      <c r="Q39" s="175" t="s">
        <v>70</v>
      </c>
      <c r="R39" s="82">
        <f>'出場種目票'!$J98</f>
        <v>0</v>
      </c>
      <c r="S39" s="214" t="e">
        <f>IF(R39="","",VLOOKUP(R39,'出場種目票'!$B$338:$K$488,2))</f>
        <v>#N/A</v>
      </c>
      <c r="T39" s="374" t="e">
        <f>IF(R39="","",VLOOKUP(R39,'出場種目票'!$B$338:$K$488,4))</f>
        <v>#N/A</v>
      </c>
      <c r="U39" s="124" t="e">
        <f>IF(R39="","",VLOOKUP(R39,'出場種目票'!$B$338:$K$488,5))</f>
        <v>#N/A</v>
      </c>
      <c r="V39" s="175" t="s">
        <v>70</v>
      </c>
      <c r="W39" s="82">
        <f>'出場種目票'!$J99</f>
        <v>0</v>
      </c>
      <c r="X39" s="214" t="e">
        <f>IF(W39="","",VLOOKUP(W39,'出場種目票'!$B$338:$K$488,2))</f>
        <v>#N/A</v>
      </c>
      <c r="Y39" s="374" t="e">
        <f>IF(W39="","",VLOOKUP(W39,'出場種目票'!$B$338:$K$488,4))</f>
        <v>#N/A</v>
      </c>
      <c r="Z39" s="124" t="e">
        <f>IF(W39="","",VLOOKUP(W39,'出場種目票'!$B$338:$K$488,5))</f>
        <v>#N/A</v>
      </c>
      <c r="AA39" s="175" t="s">
        <v>70</v>
      </c>
      <c r="AB39" s="82">
        <f>'出場種目票'!$J100</f>
        <v>0</v>
      </c>
      <c r="AC39" s="214" t="e">
        <f>IF(AB39="","",VLOOKUP(AB39,'出場種目票'!$B$338:$K$488,2))</f>
        <v>#N/A</v>
      </c>
      <c r="AD39" s="374" t="e">
        <f>IF(AB39="","",VLOOKUP(AB39,'出場種目票'!$B$338:$K$488,4))</f>
        <v>#N/A</v>
      </c>
      <c r="AE39" s="124" t="e">
        <f>IF(AB39="","",VLOOKUP(AB39,'出場種目票'!$B$338:$K$488,5))</f>
        <v>#N/A</v>
      </c>
      <c r="AF39" s="177" t="s">
        <v>70</v>
      </c>
      <c r="AG39" s="412"/>
      <c r="AH39" s="94"/>
      <c r="AI39" s="413"/>
      <c r="AJ39" s="40"/>
      <c r="AK39" s="71"/>
      <c r="AL39" s="40"/>
      <c r="AM39" s="94"/>
      <c r="AN39" s="413"/>
      <c r="AO39" s="40"/>
      <c r="AP39" s="71"/>
    </row>
    <row r="40" spans="1:42" ht="18.75" customHeight="1">
      <c r="A40" s="76"/>
      <c r="B40" s="99"/>
      <c r="C40" s="74"/>
      <c r="D40" s="213" t="e">
        <f>IF(C41="","",VLOOKUP(C41,'出場種目票'!$B$338:$K$488,10))</f>
        <v>#N/A</v>
      </c>
      <c r="E40" s="375"/>
      <c r="F40" s="193"/>
      <c r="G40" s="167"/>
      <c r="H40" s="83"/>
      <c r="I40" s="213" t="e">
        <f>IF(H41="","",VLOOKUP(H41,'出場種目票'!$B$338:$K$488,10))</f>
        <v>#N/A</v>
      </c>
      <c r="J40" s="375"/>
      <c r="K40" s="193"/>
      <c r="L40" s="167"/>
      <c r="M40" s="83"/>
      <c r="N40" s="213" t="e">
        <f>IF(M41="","",VLOOKUP(M41,'出場種目票'!$B$338:$K$488,10))</f>
        <v>#N/A</v>
      </c>
      <c r="O40" s="375"/>
      <c r="P40" s="193"/>
      <c r="Q40" s="167"/>
      <c r="R40" s="83"/>
      <c r="S40" s="213" t="e">
        <f>IF(R41="","",VLOOKUP(R41,'出場種目票'!$B$338:$K$488,10))</f>
        <v>#N/A</v>
      </c>
      <c r="T40" s="375"/>
      <c r="U40" s="193"/>
      <c r="V40" s="167"/>
      <c r="W40" s="83"/>
      <c r="X40" s="213" t="e">
        <f>IF(W41="","",VLOOKUP(W41,'出場種目票'!$B$338:$K$488,10))</f>
        <v>#N/A</v>
      </c>
      <c r="Y40" s="375"/>
      <c r="Z40" s="193"/>
      <c r="AA40" s="167"/>
      <c r="AB40" s="83"/>
      <c r="AC40" s="213" t="e">
        <f>IF(AB41="","",VLOOKUP(AB41,'出場種目票'!$B$338:$K$488,10))</f>
        <v>#N/A</v>
      </c>
      <c r="AD40" s="375"/>
      <c r="AE40" s="193"/>
      <c r="AF40" s="172"/>
      <c r="AG40" s="412"/>
      <c r="AH40" s="414"/>
      <c r="AI40" s="413"/>
      <c r="AJ40" s="40"/>
      <c r="AK40" s="40"/>
      <c r="AL40" s="40"/>
      <c r="AM40" s="414"/>
      <c r="AN40" s="413"/>
      <c r="AO40" s="40"/>
      <c r="AP40" s="40"/>
    </row>
    <row r="41" spans="1:42" ht="26.25" customHeight="1">
      <c r="A41" s="78"/>
      <c r="B41" s="287" t="s">
        <v>298</v>
      </c>
      <c r="C41" s="73">
        <f>'出場種目票'!$J102</f>
        <v>0</v>
      </c>
      <c r="D41" s="214" t="e">
        <f>IF(C41="","",VLOOKUP(C41,'出場種目票'!$B$338:$K$488,2))</f>
        <v>#N/A</v>
      </c>
      <c r="E41" s="374" t="e">
        <f>IF(C41="","",VLOOKUP(C41,'出場種目票'!$B$338:$K$488,4))</f>
        <v>#N/A</v>
      </c>
      <c r="F41" s="124" t="e">
        <f>IF(C41="","",VLOOKUP(C41,'出場種目票'!$B$338:$K$488,5))</f>
        <v>#N/A</v>
      </c>
      <c r="G41" s="175" t="s">
        <v>70</v>
      </c>
      <c r="H41" s="82">
        <f>'出場種目票'!$J103</f>
        <v>0</v>
      </c>
      <c r="I41" s="214" t="e">
        <f>IF(H41="","",VLOOKUP(H41,'出場種目票'!$B$338:$K$488,2))</f>
        <v>#N/A</v>
      </c>
      <c r="J41" s="374" t="e">
        <f>IF(H41="","",VLOOKUP(H41,'出場種目票'!$B$338:$K$488,4))</f>
        <v>#N/A</v>
      </c>
      <c r="K41" s="124" t="e">
        <f>IF(H41="","",VLOOKUP(H41,'出場種目票'!$B$338:$K$488,5))</f>
        <v>#N/A</v>
      </c>
      <c r="L41" s="175" t="s">
        <v>70</v>
      </c>
      <c r="M41" s="82">
        <f>'出場種目票'!$J104</f>
        <v>0</v>
      </c>
      <c r="N41" s="214" t="e">
        <f>IF(M41="","",VLOOKUP(M41,'出場種目票'!$B$338:$K$488,2))</f>
        <v>#N/A</v>
      </c>
      <c r="O41" s="374" t="e">
        <f>IF(M41="","",VLOOKUP(M41,'出場種目票'!$B$338:$K$488,4))</f>
        <v>#N/A</v>
      </c>
      <c r="P41" s="124" t="e">
        <f>IF(M41="","",VLOOKUP(M41,'出場種目票'!$B$338:$K$488,5))</f>
        <v>#N/A</v>
      </c>
      <c r="Q41" s="175" t="s">
        <v>70</v>
      </c>
      <c r="R41" s="82">
        <f>'出場種目票'!$J105</f>
        <v>0</v>
      </c>
      <c r="S41" s="214" t="e">
        <f>IF(R41="","",VLOOKUP(R41,'出場種目票'!$B$338:$K$488,2))</f>
        <v>#N/A</v>
      </c>
      <c r="T41" s="374" t="e">
        <f>IF(R41="","",VLOOKUP(R41,'出場種目票'!$B$338:$K$488,4))</f>
        <v>#N/A</v>
      </c>
      <c r="U41" s="124" t="e">
        <f>IF(R41="","",VLOOKUP(R41,'出場種目票'!$B$338:$K$488,5))</f>
        <v>#N/A</v>
      </c>
      <c r="V41" s="175" t="s">
        <v>70</v>
      </c>
      <c r="W41" s="82">
        <f>'出場種目票'!$J106</f>
        <v>0</v>
      </c>
      <c r="X41" s="214" t="e">
        <f>IF(W41="","",VLOOKUP(W41,'出場種目票'!$B$338:$K$488,2))</f>
        <v>#N/A</v>
      </c>
      <c r="Y41" s="374" t="e">
        <f>IF(W41="","",VLOOKUP(W41,'出場種目票'!$B$338:$K$488,4))</f>
        <v>#N/A</v>
      </c>
      <c r="Z41" s="124" t="e">
        <f>IF(W41="","",VLOOKUP(W41,'出場種目票'!$B$338:$K$488,5))</f>
        <v>#N/A</v>
      </c>
      <c r="AA41" s="175" t="s">
        <v>70</v>
      </c>
      <c r="AB41" s="82">
        <f>'出場種目票'!$J107</f>
        <v>0</v>
      </c>
      <c r="AC41" s="214" t="e">
        <f>IF(AB41="","",VLOOKUP(AB41,'出場種目票'!$B$338:$K$488,2))</f>
        <v>#N/A</v>
      </c>
      <c r="AD41" s="374" t="e">
        <f>IF(AB41="","",VLOOKUP(AB41,'出場種目票'!$B$338:$K$488,4))</f>
        <v>#N/A</v>
      </c>
      <c r="AE41" s="124" t="e">
        <f>IF(AB41="","",VLOOKUP(AB41,'出場種目票'!$B$338:$K$488,5))</f>
        <v>#N/A</v>
      </c>
      <c r="AF41" s="177" t="s">
        <v>70</v>
      </c>
      <c r="AG41" s="412"/>
      <c r="AH41" s="94"/>
      <c r="AI41" s="413"/>
      <c r="AJ41" s="40"/>
      <c r="AK41" s="71"/>
      <c r="AL41" s="40"/>
      <c r="AM41" s="94"/>
      <c r="AN41" s="413"/>
      <c r="AO41" s="40"/>
      <c r="AP41" s="71"/>
    </row>
    <row r="42" spans="1:42" ht="18.75" customHeight="1">
      <c r="A42" s="76"/>
      <c r="B42" s="99"/>
      <c r="C42" s="208"/>
      <c r="D42" s="213" t="e">
        <f>IF(C43="","",VLOOKUP(C43,'出場種目票'!$B$338:$K$488,10))</f>
        <v>#N/A</v>
      </c>
      <c r="E42" s="373"/>
      <c r="F42" s="40"/>
      <c r="G42" s="209"/>
      <c r="H42" s="210"/>
      <c r="I42" s="213" t="e">
        <f>IF(H43="","",VLOOKUP(H43,'出場種目票'!$B$338:$K$488,10))</f>
        <v>#N/A</v>
      </c>
      <c r="J42" s="373"/>
      <c r="K42" s="40"/>
      <c r="L42" s="209"/>
      <c r="M42" s="210"/>
      <c r="N42" s="213" t="e">
        <f>IF(M43="","",VLOOKUP(M43,'出場種目票'!$B$338:$K$488,10))</f>
        <v>#N/A</v>
      </c>
      <c r="O42" s="373"/>
      <c r="P42" s="40"/>
      <c r="Q42" s="209"/>
      <c r="R42" s="210"/>
      <c r="S42" s="213" t="e">
        <f>IF(R43="","",VLOOKUP(R43,'出場種目票'!$B$338:$K$488,10))</f>
        <v>#N/A</v>
      </c>
      <c r="T42" s="373"/>
      <c r="U42" s="40"/>
      <c r="V42" s="209"/>
      <c r="W42" s="210"/>
      <c r="X42" s="213" t="e">
        <f>IF(W43="","",VLOOKUP(W43,'出場種目票'!$B$338:$K$488,10))</f>
        <v>#N/A</v>
      </c>
      <c r="Y42" s="373"/>
      <c r="Z42" s="40"/>
      <c r="AA42" s="209"/>
      <c r="AB42" s="210"/>
      <c r="AC42" s="213" t="e">
        <f>IF(AB43="","",VLOOKUP(AB43,'出場種目票'!$B$338:$K$488,10))</f>
        <v>#N/A</v>
      </c>
      <c r="AD42" s="373"/>
      <c r="AE42" s="40"/>
      <c r="AF42" s="197"/>
      <c r="AG42" s="412"/>
      <c r="AH42" s="414"/>
      <c r="AI42" s="413"/>
      <c r="AJ42" s="40"/>
      <c r="AK42" s="71"/>
      <c r="AL42" s="40"/>
      <c r="AM42" s="414"/>
      <c r="AN42" s="413"/>
      <c r="AO42" s="40"/>
      <c r="AP42" s="71"/>
    </row>
    <row r="43" spans="1:42" ht="26.25" customHeight="1">
      <c r="A43" s="78" t="s">
        <v>85</v>
      </c>
      <c r="B43" s="287" t="s">
        <v>397</v>
      </c>
      <c r="C43" s="73">
        <f>'出場種目票'!$J109</f>
        <v>0</v>
      </c>
      <c r="D43" s="214" t="e">
        <f>IF(C43="","",VLOOKUP(C43,'出場種目票'!$B$338:$K$488,2))</f>
        <v>#N/A</v>
      </c>
      <c r="E43" s="374" t="e">
        <f>IF(C43="","",VLOOKUP(C43,'出場種目票'!$B$338:$K$488,4))</f>
        <v>#N/A</v>
      </c>
      <c r="F43" s="124" t="e">
        <f>IF(C43="","",VLOOKUP(C43,'出場種目票'!$B$338:$K$488,5))</f>
        <v>#N/A</v>
      </c>
      <c r="G43" s="175" t="s">
        <v>70</v>
      </c>
      <c r="H43" s="82">
        <f>'出場種目票'!$J110</f>
        <v>0</v>
      </c>
      <c r="I43" s="214" t="e">
        <f>IF(H43="","",VLOOKUP(H43,'出場種目票'!$B$338:$K$488,2))</f>
        <v>#N/A</v>
      </c>
      <c r="J43" s="374" t="e">
        <f>IF(H43="","",VLOOKUP(H43,'出場種目票'!$B$338:$K$488,4))</f>
        <v>#N/A</v>
      </c>
      <c r="K43" s="124" t="e">
        <f>IF(H43="","",VLOOKUP(H43,'出場種目票'!$B$338:$K$488,5))</f>
        <v>#N/A</v>
      </c>
      <c r="L43" s="175" t="s">
        <v>70</v>
      </c>
      <c r="M43" s="82">
        <f>'出場種目票'!$J111</f>
        <v>0</v>
      </c>
      <c r="N43" s="214" t="e">
        <f>IF(M43="","",VLOOKUP(M43,'出場種目票'!$B$338:$K$488,2))</f>
        <v>#N/A</v>
      </c>
      <c r="O43" s="374" t="e">
        <f>IF(M43="","",VLOOKUP(M43,'出場種目票'!$B$338:$K$488,4))</f>
        <v>#N/A</v>
      </c>
      <c r="P43" s="124" t="e">
        <f>IF(M43="","",VLOOKUP(M43,'出場種目票'!$B$338:$K$488,5))</f>
        <v>#N/A</v>
      </c>
      <c r="Q43" s="175" t="s">
        <v>70</v>
      </c>
      <c r="R43" s="82">
        <f>'出場種目票'!$J112</f>
        <v>0</v>
      </c>
      <c r="S43" s="214" t="e">
        <f>IF(R43="","",VLOOKUP(R43,'出場種目票'!$B$338:$K$488,2))</f>
        <v>#N/A</v>
      </c>
      <c r="T43" s="374" t="e">
        <f>IF(R43="","",VLOOKUP(R43,'出場種目票'!$B$338:$K$488,4))</f>
        <v>#N/A</v>
      </c>
      <c r="U43" s="124" t="e">
        <f>IF(R43="","",VLOOKUP(R43,'出場種目票'!$B$338:$K$488,5))</f>
        <v>#N/A</v>
      </c>
      <c r="V43" s="175" t="s">
        <v>70</v>
      </c>
      <c r="W43" s="82">
        <f>'出場種目票'!$J113</f>
        <v>0</v>
      </c>
      <c r="X43" s="214" t="e">
        <f>IF(W43="","",VLOOKUP(W43,'出場種目票'!$B$338:$K$488,2))</f>
        <v>#N/A</v>
      </c>
      <c r="Y43" s="374" t="e">
        <f>IF(W43="","",VLOOKUP(W43,'出場種目票'!$B$338:$K$488,4))</f>
        <v>#N/A</v>
      </c>
      <c r="Z43" s="124" t="e">
        <f>IF(W43="","",VLOOKUP(W43,'出場種目票'!$B$338:$K$488,5))</f>
        <v>#N/A</v>
      </c>
      <c r="AA43" s="175" t="s">
        <v>70</v>
      </c>
      <c r="AB43" s="82">
        <f>'出場種目票'!$J114</f>
        <v>0</v>
      </c>
      <c r="AC43" s="214" t="e">
        <f>IF(AB43="","",VLOOKUP(AB43,'出場種目票'!$B$338:$K$488,2))</f>
        <v>#N/A</v>
      </c>
      <c r="AD43" s="374" t="e">
        <f>IF(AB43="","",VLOOKUP(AB43,'出場種目票'!$B$338:$K$488,4))</f>
        <v>#N/A</v>
      </c>
      <c r="AE43" s="124" t="e">
        <f>IF(AB43="","",VLOOKUP(AB43,'出場種目票'!$B$338:$K$488,5))</f>
        <v>#N/A</v>
      </c>
      <c r="AF43" s="177" t="s">
        <v>70</v>
      </c>
      <c r="AG43" s="412"/>
      <c r="AH43" s="94"/>
      <c r="AI43" s="413"/>
      <c r="AJ43" s="40"/>
      <c r="AK43" s="71"/>
      <c r="AL43" s="40"/>
      <c r="AM43" s="94"/>
      <c r="AN43" s="413"/>
      <c r="AO43" s="40"/>
      <c r="AP43" s="71"/>
    </row>
    <row r="44" spans="1:42" ht="18.75" customHeight="1">
      <c r="A44" s="76"/>
      <c r="B44" s="99"/>
      <c r="C44" s="74"/>
      <c r="D44" s="213" t="e">
        <f>IF(C45="","",VLOOKUP(C45,'出場種目票'!$B$338:$K$488,10))</f>
        <v>#N/A</v>
      </c>
      <c r="E44" s="375"/>
      <c r="F44" s="193"/>
      <c r="G44" s="167"/>
      <c r="H44" s="83"/>
      <c r="I44" s="213" t="e">
        <f>IF(H45="","",VLOOKUP(H45,'出場種目票'!$B$338:$K$488,10))</f>
        <v>#N/A</v>
      </c>
      <c r="J44" s="375"/>
      <c r="K44" s="193"/>
      <c r="L44" s="167"/>
      <c r="M44" s="83"/>
      <c r="N44" s="213" t="e">
        <f>IF(M45="","",VLOOKUP(M45,'出場種目票'!$B$338:$K$488,10))</f>
        <v>#N/A</v>
      </c>
      <c r="O44" s="375"/>
      <c r="P44" s="193"/>
      <c r="Q44" s="167"/>
      <c r="R44" s="83"/>
      <c r="S44" s="213" t="e">
        <f>IF(R45="","",VLOOKUP(R45,'出場種目票'!$B$338:$K$488,10))</f>
        <v>#N/A</v>
      </c>
      <c r="T44" s="375"/>
      <c r="U44" s="193"/>
      <c r="V44" s="167"/>
      <c r="W44" s="83"/>
      <c r="X44" s="213" t="e">
        <f>IF(W45="","",VLOOKUP(W45,'出場種目票'!$B$338:$K$488,10))</f>
        <v>#N/A</v>
      </c>
      <c r="Y44" s="375"/>
      <c r="Z44" s="193"/>
      <c r="AA44" s="167"/>
      <c r="AB44" s="83"/>
      <c r="AC44" s="213" t="e">
        <f>IF(AB45="","",VLOOKUP(AB45,'出場種目票'!$B$338:$K$488,10))</f>
        <v>#N/A</v>
      </c>
      <c r="AD44" s="375"/>
      <c r="AE44" s="193"/>
      <c r="AF44" s="172"/>
      <c r="AG44" s="412"/>
      <c r="AH44" s="414"/>
      <c r="AI44" s="413"/>
      <c r="AJ44" s="40"/>
      <c r="AK44" s="40"/>
      <c r="AL44" s="40"/>
      <c r="AM44" s="414"/>
      <c r="AN44" s="413"/>
      <c r="AO44" s="40"/>
      <c r="AP44" s="40"/>
    </row>
    <row r="45" spans="1:42" ht="26.25" customHeight="1" thickBot="1">
      <c r="A45" s="78"/>
      <c r="B45" s="287" t="s">
        <v>398</v>
      </c>
      <c r="C45" s="73">
        <f>'出場種目票'!$J115</f>
        <v>0</v>
      </c>
      <c r="D45" s="214" t="e">
        <f>IF(C45="","",VLOOKUP(C45,'出場種目票'!$B$338:$K$488,2))</f>
        <v>#N/A</v>
      </c>
      <c r="E45" s="374" t="e">
        <f>IF(C45="","",VLOOKUP(C45,'出場種目票'!$B$338:$K$488,4))</f>
        <v>#N/A</v>
      </c>
      <c r="F45" s="124" t="e">
        <f>IF(C45="","",VLOOKUP(C45,'出場種目票'!$B$338:$K$488,5))</f>
        <v>#N/A</v>
      </c>
      <c r="G45" s="175" t="s">
        <v>70</v>
      </c>
      <c r="H45" s="82">
        <f>'出場種目票'!$J116</f>
        <v>0</v>
      </c>
      <c r="I45" s="214" t="e">
        <f>IF(H45="","",VLOOKUP(H45,'出場種目票'!$B$338:$K$488,2))</f>
        <v>#N/A</v>
      </c>
      <c r="J45" s="374" t="e">
        <f>IF(H45="","",VLOOKUP(H45,'出場種目票'!$B$338:$K$488,4))</f>
        <v>#N/A</v>
      </c>
      <c r="K45" s="124" t="e">
        <f>IF(H45="","",VLOOKUP(H45,'出場種目票'!$B$338:$K$488,5))</f>
        <v>#N/A</v>
      </c>
      <c r="L45" s="175" t="s">
        <v>70</v>
      </c>
      <c r="M45" s="82">
        <f>'出場種目票'!$J117</f>
        <v>0</v>
      </c>
      <c r="N45" s="214" t="e">
        <f>IF(M45="","",VLOOKUP(M45,'出場種目票'!$B$338:$K$488,2))</f>
        <v>#N/A</v>
      </c>
      <c r="O45" s="374" t="e">
        <f>IF(M45="","",VLOOKUP(M45,'出場種目票'!$B$338:$K$488,4))</f>
        <v>#N/A</v>
      </c>
      <c r="P45" s="124" t="e">
        <f>IF(M45="","",VLOOKUP(M45,'出場種目票'!$B$338:$K$488,5))</f>
        <v>#N/A</v>
      </c>
      <c r="Q45" s="175" t="s">
        <v>70</v>
      </c>
      <c r="R45" s="82">
        <f>'出場種目票'!$J118</f>
        <v>0</v>
      </c>
      <c r="S45" s="214" t="e">
        <f>IF(R45="","",VLOOKUP(R45,'出場種目票'!$B$338:$K$488,2))</f>
        <v>#N/A</v>
      </c>
      <c r="T45" s="374" t="e">
        <f>IF(R45="","",VLOOKUP(R45,'出場種目票'!$B$338:$K$488,4))</f>
        <v>#N/A</v>
      </c>
      <c r="U45" s="124" t="e">
        <f>IF(R45="","",VLOOKUP(R45,'出場種目票'!$B$338:$K$488,5))</f>
        <v>#N/A</v>
      </c>
      <c r="V45" s="175" t="s">
        <v>70</v>
      </c>
      <c r="W45" s="82">
        <f>'出場種目票'!$J119</f>
        <v>0</v>
      </c>
      <c r="X45" s="214" t="e">
        <f>IF(W45="","",VLOOKUP(W45,'出場種目票'!$B$338:$K$488,2))</f>
        <v>#N/A</v>
      </c>
      <c r="Y45" s="374" t="e">
        <f>IF(W45="","",VLOOKUP(W45,'出場種目票'!$B$338:$K$488,4))</f>
        <v>#N/A</v>
      </c>
      <c r="Z45" s="124" t="e">
        <f>IF(W45="","",VLOOKUP(W45,'出場種目票'!$B$338:$K$488,5))</f>
        <v>#N/A</v>
      </c>
      <c r="AA45" s="175" t="s">
        <v>70</v>
      </c>
      <c r="AB45" s="82">
        <f>'出場種目票'!$J120</f>
        <v>0</v>
      </c>
      <c r="AC45" s="214" t="e">
        <f>IF(AB45="","",VLOOKUP(AB45,'出場種目票'!$B$338:$K$488,2))</f>
        <v>#N/A</v>
      </c>
      <c r="AD45" s="374" t="e">
        <f>IF(AB45="","",VLOOKUP(AB45,'出場種目票'!$B$338:$K$488,4))</f>
        <v>#N/A</v>
      </c>
      <c r="AE45" s="124" t="e">
        <f>IF(AB45="","",VLOOKUP(AB45,'出場種目票'!$B$338:$K$488,5))</f>
        <v>#N/A</v>
      </c>
      <c r="AF45" s="177" t="s">
        <v>70</v>
      </c>
      <c r="AG45" s="412"/>
      <c r="AH45" s="94"/>
      <c r="AI45" s="413"/>
      <c r="AJ45" s="40"/>
      <c r="AK45" s="71"/>
      <c r="AL45" s="40"/>
      <c r="AM45" s="94"/>
      <c r="AN45" s="413"/>
      <c r="AO45" s="40"/>
      <c r="AP45" s="71"/>
    </row>
    <row r="46" spans="1:42" ht="18.75" customHeight="1">
      <c r="A46" s="76"/>
      <c r="B46" s="96"/>
      <c r="C46" s="74"/>
      <c r="D46" s="213" t="e">
        <f>IF(C47="","",VLOOKUP(C47,'出場種目票'!$B$338:$K$488,10))</f>
        <v>#N/A</v>
      </c>
      <c r="E46" s="375"/>
      <c r="F46" s="193"/>
      <c r="G46" s="167"/>
      <c r="H46" s="83"/>
      <c r="I46" s="213" t="e">
        <f>IF(H47="","",VLOOKUP(H47,'出場種目票'!$B$338:$K$488,10))</f>
        <v>#N/A</v>
      </c>
      <c r="J46" s="375"/>
      <c r="K46" s="193"/>
      <c r="L46" s="167"/>
      <c r="M46" s="83"/>
      <c r="N46" s="213" t="e">
        <f>IF(M47="","",VLOOKUP(M47,'出場種目票'!$B$338:$K$488,10))</f>
        <v>#N/A</v>
      </c>
      <c r="O46" s="375"/>
      <c r="P46" s="193"/>
      <c r="Q46" s="167"/>
      <c r="R46" s="83"/>
      <c r="S46" s="213" t="e">
        <f>IF(R47="","",VLOOKUP(R47,'出場種目票'!$B$338:$K$488,10))</f>
        <v>#N/A</v>
      </c>
      <c r="T46" s="375"/>
      <c r="U46" s="193"/>
      <c r="V46" s="167"/>
      <c r="W46" s="83"/>
      <c r="X46" s="213" t="e">
        <f>IF(W47="","",VLOOKUP(W47,'出場種目票'!$B$338:$K$488,10))</f>
        <v>#N/A</v>
      </c>
      <c r="Y46" s="375"/>
      <c r="Z46" s="193"/>
      <c r="AA46" s="167"/>
      <c r="AB46" s="83"/>
      <c r="AC46" s="213" t="e">
        <f>IF(AB47="","",VLOOKUP(AB47,'出場種目票'!$B$338:$K$488,10))</f>
        <v>#N/A</v>
      </c>
      <c r="AD46" s="375"/>
      <c r="AE46" s="193"/>
      <c r="AF46" s="167"/>
      <c r="AG46" s="288"/>
      <c r="AH46" s="216" t="e">
        <f>IF(AG47="","",VLOOKUP(AG47,'出場種目票'!$B$338:$K$488,10))</f>
        <v>#N/A</v>
      </c>
      <c r="AI46" s="376"/>
      <c r="AJ46" s="194"/>
      <c r="AK46" s="290"/>
      <c r="AL46" s="288"/>
      <c r="AM46" s="216" t="e">
        <f>IF(AL47="","",VLOOKUP(AL47,'出場種目票'!$B$338:$K$488,10))</f>
        <v>#N/A</v>
      </c>
      <c r="AN46" s="376"/>
      <c r="AO46" s="194"/>
      <c r="AP46" s="190"/>
    </row>
    <row r="47" spans="1:42" ht="26.25" customHeight="1">
      <c r="A47" s="78"/>
      <c r="B47" s="97" t="s">
        <v>79</v>
      </c>
      <c r="C47" s="73">
        <f>'出場種目票'!$J122</f>
        <v>0</v>
      </c>
      <c r="D47" s="214" t="e">
        <f>IF(C47="","",VLOOKUP(C47,'出場種目票'!$B$338:$K$488,2))</f>
        <v>#N/A</v>
      </c>
      <c r="E47" s="374" t="e">
        <f>IF(C47="","",VLOOKUP(C47,'出場種目票'!$B$338:$K$488,4))</f>
        <v>#N/A</v>
      </c>
      <c r="F47" s="124" t="e">
        <f>IF(C47="","",VLOOKUP(C47,'出場種目票'!$B$338:$K$488,5))</f>
        <v>#N/A</v>
      </c>
      <c r="G47" s="175" t="s">
        <v>70</v>
      </c>
      <c r="H47" s="82">
        <f>'出場種目票'!$J123</f>
        <v>0</v>
      </c>
      <c r="I47" s="214" t="e">
        <f>IF(H47="","",VLOOKUP(H47,'出場種目票'!$B$338:$K$488,2))</f>
        <v>#N/A</v>
      </c>
      <c r="J47" s="374" t="e">
        <f>IF(H47="","",VLOOKUP(H47,'出場種目票'!$B$338:$K$488,4))</f>
        <v>#N/A</v>
      </c>
      <c r="K47" s="124" t="e">
        <f>IF(H47="","",VLOOKUP(H47,'出場種目票'!$B$338:$K$488,5))</f>
        <v>#N/A</v>
      </c>
      <c r="L47" s="175" t="s">
        <v>70</v>
      </c>
      <c r="M47" s="82">
        <f>'出場種目票'!$J124</f>
        <v>0</v>
      </c>
      <c r="N47" s="214" t="e">
        <f>IF(M47="","",VLOOKUP(M47,'出場種目票'!$B$338:$K$488,2))</f>
        <v>#N/A</v>
      </c>
      <c r="O47" s="374" t="e">
        <f>IF(M47="","",VLOOKUP(M47,'出場種目票'!$B$338:$K$488,4))</f>
        <v>#N/A</v>
      </c>
      <c r="P47" s="124" t="e">
        <f>IF(M47="","",VLOOKUP(M47,'出場種目票'!$B$338:$K$488,5))</f>
        <v>#N/A</v>
      </c>
      <c r="Q47" s="175" t="s">
        <v>70</v>
      </c>
      <c r="R47" s="82">
        <f>'出場種目票'!$J125</f>
        <v>0</v>
      </c>
      <c r="S47" s="214" t="e">
        <f>IF(R47="","",VLOOKUP(R47,'出場種目票'!$B$338:$K$488,2))</f>
        <v>#N/A</v>
      </c>
      <c r="T47" s="374" t="e">
        <f>IF(R47="","",VLOOKUP(R47,'出場種目票'!$B$338:$K$488,4))</f>
        <v>#N/A</v>
      </c>
      <c r="U47" s="124" t="e">
        <f>IF(R47="","",VLOOKUP(R47,'出場種目票'!$B$338:$K$488,5))</f>
        <v>#N/A</v>
      </c>
      <c r="V47" s="175" t="s">
        <v>70</v>
      </c>
      <c r="W47" s="82">
        <f>'出場種目票'!$J126</f>
        <v>0</v>
      </c>
      <c r="X47" s="214" t="e">
        <f>IF(W47="","",VLOOKUP(W47,'出場種目票'!$B$338:$K$488,2))</f>
        <v>#N/A</v>
      </c>
      <c r="Y47" s="374" t="e">
        <f>IF(W47="","",VLOOKUP(W47,'出場種目票'!$B$338:$K$488,4))</f>
        <v>#N/A</v>
      </c>
      <c r="Z47" s="124" t="e">
        <f>IF(W47="","",VLOOKUP(W47,'出場種目票'!$B$338:$K$488,5))</f>
        <v>#N/A</v>
      </c>
      <c r="AA47" s="175" t="s">
        <v>70</v>
      </c>
      <c r="AB47" s="82">
        <f>'出場種目票'!$J127</f>
        <v>0</v>
      </c>
      <c r="AC47" s="214" t="e">
        <f>IF(AB47="","",VLOOKUP(AB47,'出場種目票'!$B$338:$K$488,2))</f>
        <v>#N/A</v>
      </c>
      <c r="AD47" s="374" t="e">
        <f>IF(AB47="","",VLOOKUP(AB47,'出場種目票'!$B$338:$K$488,4))</f>
        <v>#N/A</v>
      </c>
      <c r="AE47" s="124" t="e">
        <f>IF(AB47="","",VLOOKUP(AB47,'出場種目票'!$B$338:$K$488,5))</f>
        <v>#N/A</v>
      </c>
      <c r="AF47" s="175" t="s">
        <v>70</v>
      </c>
      <c r="AG47" s="82">
        <f>'出場種目票'!$J128</f>
        <v>0</v>
      </c>
      <c r="AH47" s="214" t="e">
        <f>IF(AG47="","",VLOOKUP(AG47,'出場種目票'!$B$338:$K$488,2))</f>
        <v>#N/A</v>
      </c>
      <c r="AI47" s="374" t="e">
        <f>IF(AG47="","",VLOOKUP(AG47,'出場種目票'!$B$338:$K$488,4))</f>
        <v>#N/A</v>
      </c>
      <c r="AJ47" s="124" t="e">
        <f>IF(AG47="","",VLOOKUP(AG47,'出場種目票'!$B$338:$K$488,5))</f>
        <v>#N/A</v>
      </c>
      <c r="AK47" s="175" t="s">
        <v>70</v>
      </c>
      <c r="AL47" s="82">
        <f>'出場種目票'!$J129</f>
        <v>0</v>
      </c>
      <c r="AM47" s="214" t="e">
        <f>IF(AL47="","",VLOOKUP(AL47,'出場種目票'!$B$338:$K$488,2))</f>
        <v>#N/A</v>
      </c>
      <c r="AN47" s="374" t="e">
        <f>IF(AL47="","",VLOOKUP(AL47,'出場種目票'!$B$338:$K$488,4))</f>
        <v>#N/A</v>
      </c>
      <c r="AO47" s="124" t="e">
        <f>IF(AL47="","",VLOOKUP(AL47,'出場種目票'!$B$338:$K$488,5))</f>
        <v>#N/A</v>
      </c>
      <c r="AP47" s="177" t="s">
        <v>70</v>
      </c>
    </row>
    <row r="48" spans="1:42" ht="18.75" customHeight="1">
      <c r="A48" s="76"/>
      <c r="B48" s="96"/>
      <c r="C48" s="74"/>
      <c r="D48" s="213" t="e">
        <f>IF(C49="","",VLOOKUP(C49,'出場種目票'!$B$338:$K$488,10))</f>
        <v>#N/A</v>
      </c>
      <c r="E48" s="375"/>
      <c r="F48" s="193"/>
      <c r="G48" s="167"/>
      <c r="H48" s="83"/>
      <c r="I48" s="213" t="e">
        <f>IF(H49="","",VLOOKUP(H49,'出場種目票'!$B$338:$K$488,10))</f>
        <v>#N/A</v>
      </c>
      <c r="J48" s="375"/>
      <c r="K48" s="193"/>
      <c r="L48" s="167"/>
      <c r="M48" s="83"/>
      <c r="N48" s="213" t="e">
        <f>IF(M49="","",VLOOKUP(M49,'出場種目票'!$B$338:$K$488,10))</f>
        <v>#N/A</v>
      </c>
      <c r="O48" s="375"/>
      <c r="P48" s="193"/>
      <c r="Q48" s="167"/>
      <c r="R48" s="83"/>
      <c r="S48" s="213" t="e">
        <f>IF(R49="","",VLOOKUP(R49,'出場種目票'!$B$338:$K$488,10))</f>
        <v>#N/A</v>
      </c>
      <c r="T48" s="375"/>
      <c r="U48" s="193"/>
      <c r="V48" s="167"/>
      <c r="W48" s="83"/>
      <c r="X48" s="213" t="e">
        <f>IF(W49="","",VLOOKUP(W49,'出場種目票'!$B$338:$K$488,10))</f>
        <v>#N/A</v>
      </c>
      <c r="Y48" s="375"/>
      <c r="Z48" s="193"/>
      <c r="AA48" s="167"/>
      <c r="AB48" s="83"/>
      <c r="AC48" s="213" t="e">
        <f>IF(AB49="","",VLOOKUP(AB49,'出場種目票'!$B$338:$K$488,10))</f>
        <v>#N/A</v>
      </c>
      <c r="AD48" s="375"/>
      <c r="AE48" s="193"/>
      <c r="AF48" s="167"/>
      <c r="AG48" s="210"/>
      <c r="AH48" s="213" t="e">
        <f>IF(AG49="","",VLOOKUP(AG49,'出場種目票'!$B$338:$K$488,10))</f>
        <v>#N/A</v>
      </c>
      <c r="AI48" s="373"/>
      <c r="AJ48" s="40"/>
      <c r="AK48" s="407"/>
      <c r="AL48" s="210"/>
      <c r="AM48" s="213" t="e">
        <f>IF(AL49="","",VLOOKUP(AL49,'出場種目票'!$B$338:$K$488,10))</f>
        <v>#N/A</v>
      </c>
      <c r="AN48" s="373"/>
      <c r="AO48" s="40"/>
      <c r="AP48" s="408"/>
    </row>
    <row r="49" spans="1:42" ht="26.25" customHeight="1">
      <c r="A49" s="76"/>
      <c r="B49" s="97" t="s">
        <v>80</v>
      </c>
      <c r="C49" s="73">
        <f>'出場種目票'!$J130</f>
        <v>0</v>
      </c>
      <c r="D49" s="214" t="e">
        <f>IF(C49="","",VLOOKUP(C49,'出場種目票'!$B$338:$K$488,2))</f>
        <v>#N/A</v>
      </c>
      <c r="E49" s="374" t="e">
        <f>IF(C49="","",VLOOKUP(C49,'出場種目票'!$B$338:$K$488,4))</f>
        <v>#N/A</v>
      </c>
      <c r="F49" s="124" t="e">
        <f>IF(C49="","",VLOOKUP(C49,'出場種目票'!$B$338:$K$488,5))</f>
        <v>#N/A</v>
      </c>
      <c r="G49" s="175" t="s">
        <v>70</v>
      </c>
      <c r="H49" s="82">
        <f>'出場種目票'!$J131</f>
        <v>0</v>
      </c>
      <c r="I49" s="214" t="e">
        <f>IF(H49="","",VLOOKUP(H49,'出場種目票'!$B$338:$K$488,2))</f>
        <v>#N/A</v>
      </c>
      <c r="J49" s="374" t="e">
        <f>IF(H49="","",VLOOKUP(H49,'出場種目票'!$B$338:$K$488,4))</f>
        <v>#N/A</v>
      </c>
      <c r="K49" s="124" t="e">
        <f>IF(H49="","",VLOOKUP(H49,'出場種目票'!$B$338:$K$488,5))</f>
        <v>#N/A</v>
      </c>
      <c r="L49" s="175" t="s">
        <v>70</v>
      </c>
      <c r="M49" s="82">
        <f>'出場種目票'!$J132</f>
        <v>0</v>
      </c>
      <c r="N49" s="214" t="e">
        <f>IF(M49="","",VLOOKUP(M49,'出場種目票'!$B$338:$K$488,2))</f>
        <v>#N/A</v>
      </c>
      <c r="O49" s="374" t="e">
        <f>IF(M49="","",VLOOKUP(M49,'出場種目票'!$B$338:$K$488,4))</f>
        <v>#N/A</v>
      </c>
      <c r="P49" s="124" t="e">
        <f>IF(M49="","",VLOOKUP(M49,'出場種目票'!$B$338:$K$488,5))</f>
        <v>#N/A</v>
      </c>
      <c r="Q49" s="175" t="s">
        <v>70</v>
      </c>
      <c r="R49" s="82">
        <f>'出場種目票'!$J133</f>
        <v>0</v>
      </c>
      <c r="S49" s="214" t="e">
        <f>IF(R49="","",VLOOKUP(R49,'出場種目票'!$B$338:$K$488,2))</f>
        <v>#N/A</v>
      </c>
      <c r="T49" s="374" t="e">
        <f>IF(R49="","",VLOOKUP(R49,'出場種目票'!$B$338:$K$488,4))</f>
        <v>#N/A</v>
      </c>
      <c r="U49" s="124" t="e">
        <f>IF(R49="","",VLOOKUP(R49,'出場種目票'!$B$338:$K$488,5))</f>
        <v>#N/A</v>
      </c>
      <c r="V49" s="175" t="s">
        <v>70</v>
      </c>
      <c r="W49" s="82">
        <f>'出場種目票'!$J134</f>
        <v>0</v>
      </c>
      <c r="X49" s="214" t="e">
        <f>IF(W49="","",VLOOKUP(W49,'出場種目票'!$B$338:$K$488,2))</f>
        <v>#N/A</v>
      </c>
      <c r="Y49" s="374" t="e">
        <f>IF(W49="","",VLOOKUP(W49,'出場種目票'!$B$338:$K$488,4))</f>
        <v>#N/A</v>
      </c>
      <c r="Z49" s="124" t="e">
        <f>IF(W49="","",VLOOKUP(W49,'出場種目票'!$B$338:$K$488,5))</f>
        <v>#N/A</v>
      </c>
      <c r="AA49" s="175" t="s">
        <v>70</v>
      </c>
      <c r="AB49" s="82">
        <f>'出場種目票'!$J135</f>
        <v>0</v>
      </c>
      <c r="AC49" s="214" t="e">
        <f>IF(AB49="","",VLOOKUP(AB49,'出場種目票'!$B$338:$K$488,2))</f>
        <v>#N/A</v>
      </c>
      <c r="AD49" s="374" t="e">
        <f>IF(AB49="","",VLOOKUP(AB49,'出場種目票'!$B$338:$K$488,4))</f>
        <v>#N/A</v>
      </c>
      <c r="AE49" s="124" t="e">
        <f>IF(AB49="","",VLOOKUP(AB49,'出場種目票'!$B$338:$K$488,5))</f>
        <v>#N/A</v>
      </c>
      <c r="AF49" s="175" t="s">
        <v>70</v>
      </c>
      <c r="AG49" s="82">
        <f>'出場種目票'!$J136</f>
        <v>0</v>
      </c>
      <c r="AH49" s="214" t="e">
        <f>IF(AG49="","",VLOOKUP(AG49,'出場種目票'!$B$338:$K$488,2))</f>
        <v>#N/A</v>
      </c>
      <c r="AI49" s="374" t="e">
        <f>IF(AG49="","",VLOOKUP(AG49,'出場種目票'!$B$338:$K$488,4))</f>
        <v>#N/A</v>
      </c>
      <c r="AJ49" s="124" t="e">
        <f>IF(AG49="","",VLOOKUP(AG49,'出場種目票'!$B$338:$K$488,5))</f>
        <v>#N/A</v>
      </c>
      <c r="AK49" s="175" t="s">
        <v>70</v>
      </c>
      <c r="AL49" s="82">
        <f>'出場種目票'!$J137</f>
        <v>0</v>
      </c>
      <c r="AM49" s="214" t="e">
        <f>IF(AL49="","",VLOOKUP(AL49,'出場種目票'!$B$338:$K$488,2))</f>
        <v>#N/A</v>
      </c>
      <c r="AN49" s="374" t="e">
        <f>IF(AL49="","",VLOOKUP(AL49,'出場種目票'!$B$338:$K$488,4))</f>
        <v>#N/A</v>
      </c>
      <c r="AO49" s="124" t="e">
        <f>IF(AL49="","",VLOOKUP(AL49,'出場種目票'!$B$338:$K$488,5))</f>
        <v>#N/A</v>
      </c>
      <c r="AP49" s="177" t="s">
        <v>70</v>
      </c>
    </row>
    <row r="50" spans="1:42" ht="18.75" customHeight="1">
      <c r="A50" s="76"/>
      <c r="B50" s="96"/>
      <c r="C50" s="74"/>
      <c r="D50" s="213" t="e">
        <f>IF(C51="","",VLOOKUP(C51,'出場種目票'!$B$338:$K$488,10))</f>
        <v>#N/A</v>
      </c>
      <c r="E50" s="375"/>
      <c r="F50" s="193"/>
      <c r="G50" s="167"/>
      <c r="H50" s="83"/>
      <c r="I50" s="213" t="e">
        <f>IF(H51="","",VLOOKUP(H51,'出場種目票'!$B$338:$K$488,10))</f>
        <v>#N/A</v>
      </c>
      <c r="J50" s="375"/>
      <c r="K50" s="193"/>
      <c r="L50" s="167"/>
      <c r="M50" s="83"/>
      <c r="N50" s="213" t="e">
        <f>IF(M51="","",VLOOKUP(M51,'出場種目票'!$B$338:$K$488,10))</f>
        <v>#N/A</v>
      </c>
      <c r="O50" s="375"/>
      <c r="P50" s="193"/>
      <c r="Q50" s="167"/>
      <c r="R50" s="83"/>
      <c r="S50" s="213" t="e">
        <f>IF(R51="","",VLOOKUP(R51,'出場種目票'!$B$338:$K$488,10))</f>
        <v>#N/A</v>
      </c>
      <c r="T50" s="375"/>
      <c r="U50" s="193"/>
      <c r="V50" s="167"/>
      <c r="W50" s="83"/>
      <c r="X50" s="213" t="e">
        <f>IF(W51="","",VLOOKUP(W51,'出場種目票'!$B$338:$K$488,10))</f>
        <v>#N/A</v>
      </c>
      <c r="Y50" s="375"/>
      <c r="Z50" s="193"/>
      <c r="AA50" s="167"/>
      <c r="AB50" s="83"/>
      <c r="AC50" s="213" t="e">
        <f>IF(AB51="","",VLOOKUP(AB51,'出場種目票'!$B$338:$K$488,10))</f>
        <v>#N/A</v>
      </c>
      <c r="AD50" s="375"/>
      <c r="AE50" s="193"/>
      <c r="AF50" s="167"/>
      <c r="AG50" s="83"/>
      <c r="AH50" s="213" t="e">
        <f>IF(AG51="","",VLOOKUP(AG51,'出場種目票'!$B$338:$K$488,10))</f>
        <v>#N/A</v>
      </c>
      <c r="AI50" s="375"/>
      <c r="AJ50" s="193"/>
      <c r="AK50" s="167"/>
      <c r="AL50" s="83"/>
      <c r="AM50" s="213" t="e">
        <f>IF(AL51="","",VLOOKUP(AL51,'出場種目票'!$B$338:$K$488,10))</f>
        <v>#N/A</v>
      </c>
      <c r="AN50" s="375"/>
      <c r="AO50" s="193"/>
      <c r="AP50" s="172"/>
    </row>
    <row r="51" spans="1:42" ht="26.25" customHeight="1">
      <c r="A51" s="76"/>
      <c r="B51" s="97" t="s">
        <v>82</v>
      </c>
      <c r="C51" s="73">
        <f>'出場種目票'!$J138</f>
        <v>0</v>
      </c>
      <c r="D51" s="214" t="e">
        <f>IF(C51="","",VLOOKUP(C51,'出場種目票'!$B$338:$K$488,2))</f>
        <v>#N/A</v>
      </c>
      <c r="E51" s="374" t="e">
        <f>IF(C51="","",VLOOKUP(C51,'出場種目票'!$B$338:$K$488,4))</f>
        <v>#N/A</v>
      </c>
      <c r="F51" s="124" t="e">
        <f>IF(C51="","",VLOOKUP(C51,'出場種目票'!$B$338:$K$488,5))</f>
        <v>#N/A</v>
      </c>
      <c r="G51" s="175" t="s">
        <v>70</v>
      </c>
      <c r="H51" s="82">
        <f>'出場種目票'!$J139</f>
        <v>0</v>
      </c>
      <c r="I51" s="214" t="e">
        <f>IF(H51="","",VLOOKUP(H51,'出場種目票'!$B$338:$K$488,2))</f>
        <v>#N/A</v>
      </c>
      <c r="J51" s="374" t="e">
        <f>IF(H51="","",VLOOKUP(H51,'出場種目票'!$B$338:$K$488,4))</f>
        <v>#N/A</v>
      </c>
      <c r="K51" s="124" t="e">
        <f>IF(H51="","",VLOOKUP(H51,'出場種目票'!$B$338:$K$488,5))</f>
        <v>#N/A</v>
      </c>
      <c r="L51" s="175" t="s">
        <v>70</v>
      </c>
      <c r="M51" s="82">
        <f>'出場種目票'!$J140</f>
        <v>0</v>
      </c>
      <c r="N51" s="214" t="e">
        <f>IF(M51="","",VLOOKUP(M51,'出場種目票'!$B$338:$K$488,2))</f>
        <v>#N/A</v>
      </c>
      <c r="O51" s="374" t="e">
        <f>IF(M51="","",VLOOKUP(M51,'出場種目票'!$B$338:$K$488,4))</f>
        <v>#N/A</v>
      </c>
      <c r="P51" s="124" t="e">
        <f>IF(M51="","",VLOOKUP(M51,'出場種目票'!$B$338:$K$488,5))</f>
        <v>#N/A</v>
      </c>
      <c r="Q51" s="175" t="s">
        <v>70</v>
      </c>
      <c r="R51" s="82">
        <f>'出場種目票'!$J141</f>
        <v>0</v>
      </c>
      <c r="S51" s="214" t="e">
        <f>IF(R51="","",VLOOKUP(R51,'出場種目票'!$B$338:$K$488,2))</f>
        <v>#N/A</v>
      </c>
      <c r="T51" s="374" t="e">
        <f>IF(R51="","",VLOOKUP(R51,'出場種目票'!$B$338:$K$488,4))</f>
        <v>#N/A</v>
      </c>
      <c r="U51" s="124" t="e">
        <f>IF(R51="","",VLOOKUP(R51,'出場種目票'!$B$338:$K$488,5))</f>
        <v>#N/A</v>
      </c>
      <c r="V51" s="175" t="s">
        <v>70</v>
      </c>
      <c r="W51" s="82">
        <f>'出場種目票'!$J142</f>
        <v>0</v>
      </c>
      <c r="X51" s="214" t="e">
        <f>IF(W51="","",VLOOKUP(W51,'出場種目票'!$B$338:$K$488,2))</f>
        <v>#N/A</v>
      </c>
      <c r="Y51" s="374" t="e">
        <f>IF(W51="","",VLOOKUP(W51,'出場種目票'!$B$338:$K$488,4))</f>
        <v>#N/A</v>
      </c>
      <c r="Z51" s="124" t="e">
        <f>IF(W51="","",VLOOKUP(W51,'出場種目票'!$B$338:$K$488,5))</f>
        <v>#N/A</v>
      </c>
      <c r="AA51" s="175" t="s">
        <v>70</v>
      </c>
      <c r="AB51" s="82">
        <f>'出場種目票'!$J143</f>
        <v>0</v>
      </c>
      <c r="AC51" s="214" t="e">
        <f>IF(AB51="","",VLOOKUP(AB51,'出場種目票'!$B$338:$K$488,2))</f>
        <v>#N/A</v>
      </c>
      <c r="AD51" s="374" t="e">
        <f>IF(AB51="","",VLOOKUP(AB51,'出場種目票'!$B$338:$K$488,4))</f>
        <v>#N/A</v>
      </c>
      <c r="AE51" s="124" t="e">
        <f>IF(AB51="","",VLOOKUP(AB51,'出場種目票'!$B$338:$K$488,5))</f>
        <v>#N/A</v>
      </c>
      <c r="AF51" s="175" t="s">
        <v>70</v>
      </c>
      <c r="AG51" s="82">
        <f>'出場種目票'!$J144</f>
        <v>0</v>
      </c>
      <c r="AH51" s="214" t="e">
        <f>IF(AG51="","",VLOOKUP(AG51,'出場種目票'!$B$338:$K$488,2))</f>
        <v>#N/A</v>
      </c>
      <c r="AI51" s="374" t="e">
        <f>IF(AG51="","",VLOOKUP(AG51,'出場種目票'!$B$338:$K$488,4))</f>
        <v>#N/A</v>
      </c>
      <c r="AJ51" s="124" t="e">
        <f>IF(AG51="","",VLOOKUP(AG51,'出場種目票'!$B$338:$K$488,5))</f>
        <v>#N/A</v>
      </c>
      <c r="AK51" s="175" t="s">
        <v>70</v>
      </c>
      <c r="AL51" s="82">
        <f>'出場種目票'!$J145</f>
        <v>0</v>
      </c>
      <c r="AM51" s="214" t="e">
        <f>IF(AL51="","",VLOOKUP(AL51,'出場種目票'!$B$338:$K$488,2))</f>
        <v>#N/A</v>
      </c>
      <c r="AN51" s="374" t="e">
        <f>IF(AL51="","",VLOOKUP(AL51,'出場種目票'!$B$338:$K$488,4))</f>
        <v>#N/A</v>
      </c>
      <c r="AO51" s="124" t="e">
        <f>IF(AL51="","",VLOOKUP(AL51,'出場種目票'!$B$338:$K$488,5))</f>
        <v>#N/A</v>
      </c>
      <c r="AP51" s="177" t="s">
        <v>70</v>
      </c>
    </row>
    <row r="52" spans="1:42" ht="18.75" customHeight="1">
      <c r="A52" s="76"/>
      <c r="B52" s="96"/>
      <c r="C52" s="74"/>
      <c r="D52" s="213" t="e">
        <f>IF(C53="","",VLOOKUP(C53,'出場種目票'!$B$338:$K$488,10))</f>
        <v>#N/A</v>
      </c>
      <c r="E52" s="375"/>
      <c r="F52" s="219"/>
      <c r="G52" s="168"/>
      <c r="H52" s="105"/>
      <c r="I52" s="213" t="e">
        <f>IF(H53="","",VLOOKUP(H53,'出場種目票'!$B$338:$K$488,10))</f>
        <v>#N/A</v>
      </c>
      <c r="J52" s="375"/>
      <c r="K52" s="219"/>
      <c r="L52" s="168"/>
      <c r="M52" s="83"/>
      <c r="N52" s="213" t="e">
        <f>IF(M53="","",VLOOKUP(M53,'出場種目票'!$B$338:$K$488,10))</f>
        <v>#N/A</v>
      </c>
      <c r="O52" s="375"/>
      <c r="P52" s="219"/>
      <c r="Q52" s="168"/>
      <c r="R52" s="105"/>
      <c r="S52" s="213" t="e">
        <f>IF(R53="","",VLOOKUP(R53,'出場種目票'!$B$338:$K$488,10))</f>
        <v>#N/A</v>
      </c>
      <c r="T52" s="375"/>
      <c r="U52" s="219"/>
      <c r="V52" s="168"/>
      <c r="W52" s="83"/>
      <c r="X52" s="213" t="e">
        <f>IF(W53="","",VLOOKUP(W53,'出場種目票'!$B$338:$K$488,10))</f>
        <v>#N/A</v>
      </c>
      <c r="Y52" s="375"/>
      <c r="Z52" s="219"/>
      <c r="AA52" s="168"/>
      <c r="AB52" s="105"/>
      <c r="AC52" s="213" t="e">
        <f>IF(AB53="","",VLOOKUP(AB53,'出場種目票'!$B$338:$K$488,10))</f>
        <v>#N/A</v>
      </c>
      <c r="AD52" s="375"/>
      <c r="AE52" s="219"/>
      <c r="AF52" s="168"/>
      <c r="AG52" s="83"/>
      <c r="AH52" s="213" t="e">
        <f>IF(AG53="","",VLOOKUP(AG53,'出場種目票'!$B$338:$K$488,10))</f>
        <v>#N/A</v>
      </c>
      <c r="AI52" s="375"/>
      <c r="AJ52" s="219"/>
      <c r="AK52" s="168"/>
      <c r="AL52" s="105"/>
      <c r="AM52" s="213" t="e">
        <f>IF(AL53="","",VLOOKUP(AL53,'出場種目票'!$B$338:$K$488,10))</f>
        <v>#N/A</v>
      </c>
      <c r="AN52" s="375"/>
      <c r="AO52" s="219"/>
      <c r="AP52" s="173"/>
    </row>
    <row r="53" spans="1:42" ht="26.25" customHeight="1" thickBot="1">
      <c r="A53" s="76"/>
      <c r="B53" s="188" t="s">
        <v>81</v>
      </c>
      <c r="C53" s="208">
        <f>'出場種目票'!$J146</f>
        <v>0</v>
      </c>
      <c r="D53" s="215" t="e">
        <f>IF(C53="","",VLOOKUP(C53,'出場種目票'!$B$338:$K$488,2))</f>
        <v>#N/A</v>
      </c>
      <c r="E53" s="373" t="e">
        <f>IF(C53="","",VLOOKUP(C53,'出場種目票'!$B$338:$K$488,4))</f>
        <v>#N/A</v>
      </c>
      <c r="F53" s="40" t="e">
        <f>IF(C53="","",VLOOKUP(C53,'出場種目票'!$B$338:$K$488,5))</f>
        <v>#N/A</v>
      </c>
      <c r="G53" s="209" t="s">
        <v>70</v>
      </c>
      <c r="H53" s="210">
        <f>'出場種目票'!$J147</f>
        <v>0</v>
      </c>
      <c r="I53" s="215" t="e">
        <f>IF(H53="","",VLOOKUP(H53,'出場種目票'!$B$338:$K$488,2))</f>
        <v>#N/A</v>
      </c>
      <c r="J53" s="373" t="e">
        <f>IF(H53="","",VLOOKUP(H53,'出場種目票'!$B$338:$K$488,4))</f>
        <v>#N/A</v>
      </c>
      <c r="K53" s="40" t="e">
        <f>IF(H53="","",VLOOKUP(H53,'出場種目票'!$B$338:$K$488,5))</f>
        <v>#N/A</v>
      </c>
      <c r="L53" s="209" t="s">
        <v>70</v>
      </c>
      <c r="M53" s="210">
        <f>'出場種目票'!$J148</f>
        <v>0</v>
      </c>
      <c r="N53" s="215" t="e">
        <f>IF(M53="","",VLOOKUP(M53,'出場種目票'!$B$338:$K$488,2))</f>
        <v>#N/A</v>
      </c>
      <c r="O53" s="373" t="e">
        <f>IF(M53="","",VLOOKUP(M53,'出場種目票'!$B$338:$K$488,4))</f>
        <v>#N/A</v>
      </c>
      <c r="P53" s="40" t="e">
        <f>IF(M53="","",VLOOKUP(M53,'出場種目票'!$B$338:$K$488,5))</f>
        <v>#N/A</v>
      </c>
      <c r="Q53" s="209" t="s">
        <v>70</v>
      </c>
      <c r="R53" s="210">
        <f>'出場種目票'!$J149</f>
        <v>0</v>
      </c>
      <c r="S53" s="215" t="e">
        <f>IF(R53="","",VLOOKUP(R53,'出場種目票'!$B$338:$K$488,2))</f>
        <v>#N/A</v>
      </c>
      <c r="T53" s="373" t="e">
        <f>IF(R53="","",VLOOKUP(R53,'出場種目票'!$B$338:$K$488,4))</f>
        <v>#N/A</v>
      </c>
      <c r="U53" s="40" t="e">
        <f>IF(R53="","",VLOOKUP(R53,'出場種目票'!$B$338:$K$488,5))</f>
        <v>#N/A</v>
      </c>
      <c r="V53" s="209" t="s">
        <v>70</v>
      </c>
      <c r="W53" s="210">
        <f>'出場種目票'!$J150</f>
        <v>0</v>
      </c>
      <c r="X53" s="215" t="e">
        <f>IF(W53="","",VLOOKUP(W53,'出場種目票'!$B$338:$K$488,2))</f>
        <v>#N/A</v>
      </c>
      <c r="Y53" s="373" t="e">
        <f>IF(W53="","",VLOOKUP(W53,'出場種目票'!$B$338:$K$488,4))</f>
        <v>#N/A</v>
      </c>
      <c r="Z53" s="40" t="e">
        <f>IF(W53="","",VLOOKUP(W53,'出場種目票'!$B$338:$K$488,5))</f>
        <v>#N/A</v>
      </c>
      <c r="AA53" s="209" t="s">
        <v>70</v>
      </c>
      <c r="AB53" s="210">
        <f>'出場種目票'!$J151</f>
        <v>0</v>
      </c>
      <c r="AC53" s="215" t="e">
        <f>IF(AB53="","",VLOOKUP(AB53,'出場種目票'!$B$338:$K$488,2))</f>
        <v>#N/A</v>
      </c>
      <c r="AD53" s="373" t="e">
        <f>IF(AB53="","",VLOOKUP(AB53,'出場種目票'!$B$338:$K$488,4))</f>
        <v>#N/A</v>
      </c>
      <c r="AE53" s="40" t="e">
        <f>IF(AB53="","",VLOOKUP(AB53,'出場種目票'!$B$338:$K$488,5))</f>
        <v>#N/A</v>
      </c>
      <c r="AF53" s="209" t="s">
        <v>70</v>
      </c>
      <c r="AG53" s="210">
        <f>'出場種目票'!$J152</f>
        <v>0</v>
      </c>
      <c r="AH53" s="215" t="e">
        <f>IF(AG53="","",VLOOKUP(AG53,'出場種目票'!$B$338:$K$488,2))</f>
        <v>#N/A</v>
      </c>
      <c r="AI53" s="373" t="e">
        <f>IF(AG53="","",VLOOKUP(AG53,'出場種目票'!$B$338:$K$488,4))</f>
        <v>#N/A</v>
      </c>
      <c r="AJ53" s="40" t="e">
        <f>IF(AG53="","",VLOOKUP(AG53,'出場種目票'!$B$338:$K$488,5))</f>
        <v>#N/A</v>
      </c>
      <c r="AK53" s="209" t="s">
        <v>70</v>
      </c>
      <c r="AL53" s="210">
        <f>'出場種目票'!$J153</f>
        <v>0</v>
      </c>
      <c r="AM53" s="215" t="e">
        <f>IF(AL53="","",VLOOKUP(AL53,'出場種目票'!$B$338:$K$488,2))</f>
        <v>#N/A</v>
      </c>
      <c r="AN53" s="373" t="e">
        <f>IF(AL53="","",VLOOKUP(AL53,'出場種目票'!$B$338:$K$488,4))</f>
        <v>#N/A</v>
      </c>
      <c r="AO53" s="40" t="e">
        <f>IF(AL53="","",VLOOKUP(AL53,'出場種目票'!$B$338:$K$488,5))</f>
        <v>#N/A</v>
      </c>
      <c r="AP53" s="197" t="s">
        <v>70</v>
      </c>
    </row>
    <row r="54" spans="1:42" ht="18.75" customHeight="1">
      <c r="A54" s="77">
        <v>1</v>
      </c>
      <c r="B54" s="90"/>
      <c r="C54" s="72"/>
      <c r="D54" s="216" t="e">
        <f>IF(C55="","",VLOOKUP(C55,'出場種目票'!$B$338:$K$488,10))</f>
        <v>#N/A</v>
      </c>
      <c r="E54" s="376"/>
      <c r="F54" s="220"/>
      <c r="G54" s="169"/>
      <c r="H54" s="106"/>
      <c r="I54" s="216" t="e">
        <f>IF(H55="","",VLOOKUP(H55,'出場種目票'!$B$338:$K$488,10))</f>
        <v>#N/A</v>
      </c>
      <c r="J54" s="376"/>
      <c r="K54" s="220"/>
      <c r="L54" s="169"/>
      <c r="M54" s="288"/>
      <c r="N54" s="216" t="e">
        <f>IF(M55="","",VLOOKUP(M55,'出場種目票'!$B$338:$K$488,10))</f>
        <v>#N/A</v>
      </c>
      <c r="O54" s="376"/>
      <c r="P54" s="220"/>
      <c r="Q54" s="169"/>
      <c r="R54" s="106"/>
      <c r="S54" s="216" t="e">
        <f>IF(R55="","",VLOOKUP(R55,'出場種目票'!$B$338:$K$488,10))</f>
        <v>#N/A</v>
      </c>
      <c r="T54" s="376"/>
      <c r="U54" s="220"/>
      <c r="V54" s="169"/>
      <c r="W54" s="288"/>
      <c r="X54" s="216" t="e">
        <f>IF(W55="","",VLOOKUP(W55,'出場種目票'!$B$338:$K$488,10))</f>
        <v>#N/A</v>
      </c>
      <c r="Y54" s="376"/>
      <c r="Z54" s="220"/>
      <c r="AA54" s="169"/>
      <c r="AB54" s="106"/>
      <c r="AC54" s="216" t="e">
        <f>IF(AB55="","",VLOOKUP(AB55,'出場種目票'!$B$338:$K$488,10))</f>
        <v>#N/A</v>
      </c>
      <c r="AD54" s="376"/>
      <c r="AE54" s="220"/>
      <c r="AF54" s="169"/>
      <c r="AG54" s="288"/>
      <c r="AH54" s="216" t="e">
        <f>IF(AG55="","",VLOOKUP(AG55,'出場種目票'!$B$338:$K$488,10))</f>
        <v>#N/A</v>
      </c>
      <c r="AI54" s="376"/>
      <c r="AJ54" s="220"/>
      <c r="AK54" s="169"/>
      <c r="AL54" s="106"/>
      <c r="AM54" s="216" t="e">
        <f>IF(AL55="","",VLOOKUP(AL55,'出場種目票'!$B$338:$K$488,10))</f>
        <v>#N/A</v>
      </c>
      <c r="AN54" s="376"/>
      <c r="AO54" s="220"/>
      <c r="AP54" s="174"/>
    </row>
    <row r="55" spans="1:42" ht="26.25" customHeight="1">
      <c r="A55" s="78" t="s">
        <v>69</v>
      </c>
      <c r="B55" s="97" t="s">
        <v>83</v>
      </c>
      <c r="C55" s="73">
        <f>'出場種目票'!$J154</f>
        <v>0</v>
      </c>
      <c r="D55" s="214" t="e">
        <f>IF(C55="","",VLOOKUP(C55,'出場種目票'!$B$338:$K$488,2))</f>
        <v>#N/A</v>
      </c>
      <c r="E55" s="374" t="e">
        <f>IF(C55="","",VLOOKUP(C55,'出場種目票'!$B$338:$K$488,4))</f>
        <v>#N/A</v>
      </c>
      <c r="F55" s="124" t="e">
        <f>IF(C55="","",VLOOKUP(C55,'出場種目票'!$B$338:$K$488,5))</f>
        <v>#N/A</v>
      </c>
      <c r="G55" s="175" t="s">
        <v>70</v>
      </c>
      <c r="H55" s="82">
        <f>'出場種目票'!$J155</f>
        <v>0</v>
      </c>
      <c r="I55" s="214" t="e">
        <f>IF(H55="","",VLOOKUP(H55,'出場種目票'!$B$338:$K$488,2))</f>
        <v>#N/A</v>
      </c>
      <c r="J55" s="374" t="e">
        <f>IF(H55="","",VLOOKUP(H55,'出場種目票'!$B$338:$K$488,4))</f>
        <v>#N/A</v>
      </c>
      <c r="K55" s="124" t="e">
        <f>IF(H55="","",VLOOKUP(H55,'出場種目票'!$B$338:$K$488,5))</f>
        <v>#N/A</v>
      </c>
      <c r="L55" s="175" t="s">
        <v>70</v>
      </c>
      <c r="M55" s="82">
        <f>'出場種目票'!$J156</f>
        <v>0</v>
      </c>
      <c r="N55" s="214" t="e">
        <f>IF(M55="","",VLOOKUP(M55,'出場種目票'!$B$338:$K$488,2))</f>
        <v>#N/A</v>
      </c>
      <c r="O55" s="374" t="e">
        <f>IF(M55="","",VLOOKUP(M55,'出場種目票'!$B$338:$K$488,4))</f>
        <v>#N/A</v>
      </c>
      <c r="P55" s="124" t="e">
        <f>IF(M55="","",VLOOKUP(M55,'出場種目票'!$B$338:$K$488,5))</f>
        <v>#N/A</v>
      </c>
      <c r="Q55" s="175" t="s">
        <v>70</v>
      </c>
      <c r="R55" s="82">
        <f>'出場種目票'!$J157</f>
        <v>0</v>
      </c>
      <c r="S55" s="296" t="e">
        <f>IF(R55="","",VLOOKUP(R55,'出場種目票'!$B$338:$K$488,2))</f>
        <v>#N/A</v>
      </c>
      <c r="T55" s="374" t="e">
        <f>IF(R55="","",VLOOKUP(R55,'出場種目票'!$B$338:$K$488,4))</f>
        <v>#N/A</v>
      </c>
      <c r="U55" s="124" t="e">
        <f>IF(R55="","",VLOOKUP(R55,'出場種目票'!$B$338:$K$488,5))</f>
        <v>#N/A</v>
      </c>
      <c r="V55" s="175" t="s">
        <v>70</v>
      </c>
      <c r="W55" s="82">
        <f>'出場種目票'!$J158</f>
        <v>0</v>
      </c>
      <c r="X55" s="214" t="e">
        <f>IF(W55="","",VLOOKUP(W55,'出場種目票'!$B$338:$K$488,2))</f>
        <v>#N/A</v>
      </c>
      <c r="Y55" s="374" t="e">
        <f>IF(W55="","",VLOOKUP(W55,'出場種目票'!$B$338:$K$488,4))</f>
        <v>#N/A</v>
      </c>
      <c r="Z55" s="124" t="e">
        <f>IF(W55="","",VLOOKUP(W55,'出場種目票'!$B$338:$K$488,5))</f>
        <v>#N/A</v>
      </c>
      <c r="AA55" s="175" t="s">
        <v>70</v>
      </c>
      <c r="AB55" s="82">
        <f>'出場種目票'!$J159</f>
        <v>0</v>
      </c>
      <c r="AC55" s="214" t="e">
        <f>IF(AB55="","",VLOOKUP(AB55,'出場種目票'!$B$338:$K$488,2))</f>
        <v>#N/A</v>
      </c>
      <c r="AD55" s="374" t="e">
        <f>IF(AB55="","",VLOOKUP(AB55,'出場種目票'!$B$338:$K$488,4))</f>
        <v>#N/A</v>
      </c>
      <c r="AE55" s="124" t="e">
        <f>IF(AB55="","",VLOOKUP(AB55,'出場種目票'!$B$338:$K$488,5))</f>
        <v>#N/A</v>
      </c>
      <c r="AF55" s="175" t="s">
        <v>70</v>
      </c>
      <c r="AG55" s="82">
        <f>'出場種目票'!$J160</f>
        <v>0</v>
      </c>
      <c r="AH55" s="214" t="e">
        <f>IF(AG55="","",VLOOKUP(AG55,'出場種目票'!$B$338:$K$488,2))</f>
        <v>#N/A</v>
      </c>
      <c r="AI55" s="374" t="e">
        <f>IF(AG55="","",VLOOKUP(AG55,'出場種目票'!$B$338:$K$488,4))</f>
        <v>#N/A</v>
      </c>
      <c r="AJ55" s="124" t="e">
        <f>IF(AG55="","",VLOOKUP(AG55,'出場種目票'!$B$338:$K$488,5))</f>
        <v>#N/A</v>
      </c>
      <c r="AK55" s="175" t="s">
        <v>70</v>
      </c>
      <c r="AL55" s="82">
        <f>'出場種目票'!$J161</f>
        <v>0</v>
      </c>
      <c r="AM55" s="214" t="e">
        <f>IF(AL55="","",VLOOKUP(AL55,'出場種目票'!$B$338:$K$488,2))</f>
        <v>#N/A</v>
      </c>
      <c r="AN55" s="374" t="e">
        <f>IF(AL55="","",VLOOKUP(AL55,'出場種目票'!$B$338:$K$488,4))</f>
        <v>#N/A</v>
      </c>
      <c r="AO55" s="124" t="e">
        <f>IF(AL55="","",VLOOKUP(AL55,'出場種目票'!$B$338:$K$488,5))</f>
        <v>#N/A</v>
      </c>
      <c r="AP55" s="177" t="s">
        <v>70</v>
      </c>
    </row>
    <row r="56" spans="1:42" ht="18.75" customHeight="1">
      <c r="A56" s="76">
        <v>2</v>
      </c>
      <c r="B56" s="96"/>
      <c r="C56" s="74"/>
      <c r="D56" s="213" t="e">
        <f>IF(C57="","",VLOOKUP(C57,'出場種目票'!$B$338:$K$488,10))</f>
        <v>#N/A</v>
      </c>
      <c r="E56" s="375"/>
      <c r="F56" s="219"/>
      <c r="G56" s="168"/>
      <c r="H56" s="105"/>
      <c r="I56" s="213" t="e">
        <f>IF(H57="","",VLOOKUP(H57,'出場種目票'!$B$338:$K$488,10))</f>
        <v>#N/A</v>
      </c>
      <c r="J56" s="375"/>
      <c r="K56" s="219"/>
      <c r="L56" s="168"/>
      <c r="M56" s="83"/>
      <c r="N56" s="213" t="e">
        <f>IF(M57="","",VLOOKUP(M57,'出場種目票'!$B$338:$K$488,10))</f>
        <v>#N/A</v>
      </c>
      <c r="O56" s="375"/>
      <c r="P56" s="219"/>
      <c r="Q56" s="168"/>
      <c r="R56" s="105"/>
      <c r="S56" s="213" t="e">
        <f>IF(R57="","",VLOOKUP(R57,'出場種目票'!$B$338:$K$488,10))</f>
        <v>#N/A</v>
      </c>
      <c r="T56" s="375"/>
      <c r="U56" s="219"/>
      <c r="V56" s="168"/>
      <c r="W56" s="83"/>
      <c r="X56" s="213" t="e">
        <f>IF(W57="","",VLOOKUP(W57,'出場種目票'!$B$338:$K$488,10))</f>
        <v>#N/A</v>
      </c>
      <c r="Y56" s="375"/>
      <c r="Z56" s="219"/>
      <c r="AA56" s="168"/>
      <c r="AB56" s="105"/>
      <c r="AC56" s="213" t="e">
        <f>IF(AB57="","",VLOOKUP(AB57,'出場種目票'!$B$338:$K$488,10))</f>
        <v>#N/A</v>
      </c>
      <c r="AD56" s="375"/>
      <c r="AE56" s="219"/>
      <c r="AF56" s="168"/>
      <c r="AG56" s="83"/>
      <c r="AH56" s="213" t="e">
        <f>IF(AG57="","",VLOOKUP(AG57,'出場種目票'!$B$338:$K$488,10))</f>
        <v>#N/A</v>
      </c>
      <c r="AI56" s="375"/>
      <c r="AJ56" s="219"/>
      <c r="AK56" s="168"/>
      <c r="AL56" s="105"/>
      <c r="AM56" s="213" t="e">
        <f>IF(AL57="","",VLOOKUP(AL57,'出場種目票'!$B$338:$K$488,10))</f>
        <v>#N/A</v>
      </c>
      <c r="AN56" s="375"/>
      <c r="AO56" s="219"/>
      <c r="AP56" s="173"/>
    </row>
    <row r="57" spans="1:42" ht="26.25" customHeight="1" thickBot="1">
      <c r="A57" s="79" t="s">
        <v>70</v>
      </c>
      <c r="B57" s="100" t="s">
        <v>82</v>
      </c>
      <c r="C57" s="84">
        <f>'出場種目票'!$J162</f>
        <v>0</v>
      </c>
      <c r="D57" s="217" t="e">
        <f>IF(C57="","",VLOOKUP(C57,'出場種目票'!$B$338:$K$488,2))</f>
        <v>#N/A</v>
      </c>
      <c r="E57" s="377" t="e">
        <f>IF(C57="","",VLOOKUP(C57,'出場種目票'!$B$338:$K$488,4))</f>
        <v>#N/A</v>
      </c>
      <c r="F57" s="221" t="e">
        <f>IF(C57="","",VLOOKUP(C57,'出場種目票'!$B$338:$K$488,5))</f>
        <v>#N/A</v>
      </c>
      <c r="G57" s="176" t="s">
        <v>70</v>
      </c>
      <c r="H57" s="85">
        <f>'出場種目票'!$J163</f>
        <v>0</v>
      </c>
      <c r="I57" s="217" t="e">
        <f>IF(H57="","",VLOOKUP(H57,'出場種目票'!$B$338:$K$488,2))</f>
        <v>#N/A</v>
      </c>
      <c r="J57" s="377" t="e">
        <f>IF(H57="","",VLOOKUP(H57,'出場種目票'!$B$338:$K$488,4))</f>
        <v>#N/A</v>
      </c>
      <c r="K57" s="221" t="e">
        <f>IF(H57="","",VLOOKUP(H57,'出場種目票'!$B$338:$K$488,5))</f>
        <v>#N/A</v>
      </c>
      <c r="L57" s="176" t="s">
        <v>70</v>
      </c>
      <c r="M57" s="85">
        <f>'出場種目票'!$J164</f>
        <v>0</v>
      </c>
      <c r="N57" s="217" t="e">
        <f>IF(M57="","",VLOOKUP(M57,'出場種目票'!$B$338:$K$488,2))</f>
        <v>#N/A</v>
      </c>
      <c r="O57" s="377" t="e">
        <f>IF(M57="","",VLOOKUP(M57,'出場種目票'!$B$338:$K$488,4))</f>
        <v>#N/A</v>
      </c>
      <c r="P57" s="221" t="e">
        <f>IF(M57="","",VLOOKUP(M57,'出場種目票'!$B$338:$K$488,5))</f>
        <v>#N/A</v>
      </c>
      <c r="Q57" s="176" t="s">
        <v>70</v>
      </c>
      <c r="R57" s="85">
        <f>'出場種目票'!$J165</f>
        <v>0</v>
      </c>
      <c r="S57" s="217" t="e">
        <f>IF(R57="","",VLOOKUP(R57,'出場種目票'!$B$338:$K$488,2))</f>
        <v>#N/A</v>
      </c>
      <c r="T57" s="377" t="e">
        <f>IF(R57="","",VLOOKUP(R57,'出場種目票'!$B$338:$K$488,4))</f>
        <v>#N/A</v>
      </c>
      <c r="U57" s="221" t="e">
        <f>IF(R57="","",VLOOKUP(R57,'出場種目票'!$B$338:$K$488,5))</f>
        <v>#N/A</v>
      </c>
      <c r="V57" s="176" t="s">
        <v>70</v>
      </c>
      <c r="W57" s="85">
        <f>'出場種目票'!$J166</f>
        <v>0</v>
      </c>
      <c r="X57" s="217" t="e">
        <f>IF(W57="","",VLOOKUP(W57,'出場種目票'!$B$338:$K$488,2))</f>
        <v>#N/A</v>
      </c>
      <c r="Y57" s="377" t="e">
        <f>IF(W57="","",VLOOKUP(W57,'出場種目票'!$B$338:$K$488,4))</f>
        <v>#N/A</v>
      </c>
      <c r="Z57" s="221" t="e">
        <f>IF(W57="","",VLOOKUP(W57,'出場種目票'!$B$338:$K$488,5))</f>
        <v>#N/A</v>
      </c>
      <c r="AA57" s="176" t="s">
        <v>70</v>
      </c>
      <c r="AB57" s="85">
        <f>'出場種目票'!$J167</f>
        <v>0</v>
      </c>
      <c r="AC57" s="217" t="e">
        <f>IF(AB57="","",VLOOKUP(AB57,'出場種目票'!$B$338:$K$488,2))</f>
        <v>#N/A</v>
      </c>
      <c r="AD57" s="377" t="e">
        <f>IF(AB57="","",VLOOKUP(AB57,'出場種目票'!$B$338:$K$488,4))</f>
        <v>#N/A</v>
      </c>
      <c r="AE57" s="221" t="e">
        <f>IF(AB57="","",VLOOKUP(AB57,'出場種目票'!$B$338:$K$488,5))</f>
        <v>#N/A</v>
      </c>
      <c r="AF57" s="176" t="s">
        <v>70</v>
      </c>
      <c r="AG57" s="85">
        <f>'出場種目票'!$J168</f>
        <v>0</v>
      </c>
      <c r="AH57" s="217" t="e">
        <f>IF(AG57="","",VLOOKUP(AG57,'出場種目票'!$B$338:$K$488,2))</f>
        <v>#N/A</v>
      </c>
      <c r="AI57" s="377" t="e">
        <f>IF(AG57="","",VLOOKUP(AG57,'出場種目票'!$B$338:$K$488,4))</f>
        <v>#N/A</v>
      </c>
      <c r="AJ57" s="221" t="e">
        <f>IF(AG57="","",VLOOKUP(AG57,'出場種目票'!$B$338:$K$488,5))</f>
        <v>#N/A</v>
      </c>
      <c r="AK57" s="176" t="s">
        <v>70</v>
      </c>
      <c r="AL57" s="85">
        <f>'出場種目票'!$J169</f>
        <v>0</v>
      </c>
      <c r="AM57" s="217" t="e">
        <f>IF(AL57="","",VLOOKUP(AL57,'出場種目票'!$B$338:$K$488,2))</f>
        <v>#N/A</v>
      </c>
      <c r="AN57" s="377" t="e">
        <f>IF(AL57="","",VLOOKUP(AL57,'出場種目票'!$B$338:$K$488,4))</f>
        <v>#N/A</v>
      </c>
      <c r="AO57" s="221" t="e">
        <f>IF(AL57="","",VLOOKUP(AL57,'出場種目票'!$B$338:$K$488,5))</f>
        <v>#N/A</v>
      </c>
      <c r="AP57" s="178" t="s">
        <v>70</v>
      </c>
    </row>
    <row r="58" spans="1:12" ht="15">
      <c r="A58" s="40"/>
      <c r="B58" s="94"/>
      <c r="C58" s="40"/>
      <c r="D58" s="94"/>
      <c r="E58" s="40"/>
      <c r="F58" s="40"/>
      <c r="G58" s="40"/>
      <c r="H58" s="40"/>
      <c r="I58" s="94"/>
      <c r="J58" s="40"/>
      <c r="K58" s="40"/>
      <c r="L58" s="40"/>
    </row>
  </sheetData>
  <sheetProtection/>
  <mergeCells count="1">
    <mergeCell ref="A5:B5"/>
  </mergeCells>
  <printOptions horizontalCentered="1" verticalCentered="1"/>
  <pageMargins left="0.35433070866141736" right="0.1968503937007874" top="0.2362204724409449" bottom="0.2362204724409449" header="0.15748031496062992" footer="0.15748031496062992"/>
  <pageSetup fitToHeight="1" fitToWidth="1" horizontalDpi="360" verticalDpi="360" orientation="landscape" paperSize="9" scale="41" r:id="rId1"/>
  <rowBreaks count="1" manualBreakCount="1">
    <brk id="33" max="255" man="1"/>
  </rowBreaks>
</worksheet>
</file>

<file path=xl/worksheets/sheet6.xml><?xml version="1.0" encoding="utf-8"?>
<worksheet xmlns="http://schemas.openxmlformats.org/spreadsheetml/2006/main" xmlns:r="http://schemas.openxmlformats.org/officeDocument/2006/relationships">
  <sheetPr>
    <tabColor indexed="53"/>
  </sheetPr>
  <dimension ref="A1:AP53"/>
  <sheetViews>
    <sheetView view="pageBreakPreview" zoomScale="60" zoomScaleNormal="75" zoomScalePageLayoutView="0" workbookViewId="0" topLeftCell="A1">
      <selection activeCell="N2" sqref="N2"/>
    </sheetView>
  </sheetViews>
  <sheetFormatPr defaultColWidth="8.88671875" defaultRowHeight="15"/>
  <cols>
    <col min="1" max="1" width="3.77734375" style="0" customWidth="1"/>
    <col min="2" max="2" width="9.77734375" style="91" customWidth="1"/>
    <col min="3" max="3" width="6.10546875" style="0" customWidth="1"/>
    <col min="4" max="4" width="15.77734375" style="91" customWidth="1"/>
    <col min="5" max="5" width="6.77734375" style="91" customWidth="1"/>
    <col min="6" max="7" width="2.77734375" style="0" customWidth="1"/>
    <col min="8" max="8" width="6.10546875" style="0" customWidth="1"/>
    <col min="9" max="9" width="15.77734375" style="91" customWidth="1"/>
    <col min="10" max="10" width="6.77734375" style="91" customWidth="1"/>
    <col min="11" max="12" width="2.77734375" style="0" customWidth="1"/>
    <col min="13" max="13" width="6.10546875" style="0" customWidth="1"/>
    <col min="14" max="14" width="15.77734375" style="0" customWidth="1"/>
    <col min="15" max="15" width="6.77734375" style="0" customWidth="1"/>
    <col min="16" max="17" width="2.77734375" style="0" customWidth="1"/>
    <col min="18" max="18" width="6.10546875" style="0" customWidth="1"/>
    <col min="19" max="19" width="15.77734375" style="0" customWidth="1"/>
    <col min="20" max="20" width="6.77734375" style="0" customWidth="1"/>
    <col min="21" max="22" width="2.77734375" style="0" customWidth="1"/>
    <col min="23" max="23" width="6.10546875" style="0" customWidth="1"/>
    <col min="24" max="24" width="15.77734375" style="0" customWidth="1"/>
    <col min="25" max="25" width="6.77734375" style="0" customWidth="1"/>
    <col min="26" max="27" width="2.77734375" style="0" customWidth="1"/>
    <col min="28" max="28" width="6.10546875" style="0" customWidth="1"/>
    <col min="29" max="29" width="15.77734375" style="0" customWidth="1"/>
    <col min="30" max="30" width="6.77734375" style="0" customWidth="1"/>
    <col min="31" max="32" width="2.77734375" style="0" customWidth="1"/>
    <col min="33" max="33" width="6.10546875" style="0" customWidth="1"/>
    <col min="34" max="34" width="15.77734375" style="0" customWidth="1"/>
    <col min="35" max="35" width="6.77734375" style="0" customWidth="1"/>
    <col min="36" max="37" width="2.77734375" style="0" customWidth="1"/>
    <col min="38" max="38" width="6.10546875" style="0" customWidth="1"/>
    <col min="39" max="39" width="15.77734375" style="0" customWidth="1"/>
    <col min="40" max="40" width="6.77734375" style="0" customWidth="1"/>
    <col min="41" max="42" width="2.77734375" style="0" customWidth="1"/>
    <col min="43" max="43" width="2.99609375" style="0" customWidth="1"/>
  </cols>
  <sheetData>
    <row r="1" spans="9:39" ht="18.75">
      <c r="I1" s="122"/>
      <c r="L1" s="39"/>
      <c r="AH1" s="303" t="s">
        <v>314</v>
      </c>
      <c r="AM1" s="180" t="s">
        <v>339</v>
      </c>
    </row>
    <row r="2" ht="15" customHeight="1">
      <c r="AM2" s="226" t="s">
        <v>276</v>
      </c>
    </row>
    <row r="3" spans="1:12" ht="15.75" thickBot="1">
      <c r="A3" s="71" t="s">
        <v>149</v>
      </c>
      <c r="B3" s="94"/>
      <c r="C3" s="40"/>
      <c r="D3" s="94"/>
      <c r="E3" s="94"/>
      <c r="F3" s="40"/>
      <c r="G3" s="40"/>
      <c r="H3" s="40"/>
      <c r="I3" s="94"/>
      <c r="J3" s="94"/>
      <c r="K3" s="40"/>
      <c r="L3" s="228" t="s">
        <v>150</v>
      </c>
    </row>
    <row r="4" spans="1:42" s="91" customFormat="1" ht="18.75" customHeight="1">
      <c r="A4" s="86"/>
      <c r="B4" s="87"/>
      <c r="C4" s="88"/>
      <c r="D4" s="227" t="s">
        <v>87</v>
      </c>
      <c r="E4" s="104"/>
      <c r="F4" s="218"/>
      <c r="G4" s="87"/>
      <c r="H4" s="206"/>
      <c r="I4" s="227" t="s">
        <v>87</v>
      </c>
      <c r="J4" s="104"/>
      <c r="K4" s="218"/>
      <c r="L4" s="89"/>
      <c r="M4" s="206"/>
      <c r="N4" s="227" t="s">
        <v>87</v>
      </c>
      <c r="O4" s="104"/>
      <c r="P4" s="218"/>
      <c r="Q4" s="87"/>
      <c r="R4" s="206"/>
      <c r="S4" s="227" t="s">
        <v>87</v>
      </c>
      <c r="T4" s="104"/>
      <c r="U4" s="218"/>
      <c r="V4" s="89"/>
      <c r="W4" s="206"/>
      <c r="X4" s="227" t="s">
        <v>87</v>
      </c>
      <c r="Y4" s="104"/>
      <c r="Z4" s="218"/>
      <c r="AA4" s="87"/>
      <c r="AB4" s="206"/>
      <c r="AC4" s="227" t="s">
        <v>87</v>
      </c>
      <c r="AD4" s="104"/>
      <c r="AE4" s="218"/>
      <c r="AF4" s="89"/>
      <c r="AG4" s="206"/>
      <c r="AH4" s="227" t="s">
        <v>87</v>
      </c>
      <c r="AI4" s="104"/>
      <c r="AJ4" s="218"/>
      <c r="AK4" s="87"/>
      <c r="AL4" s="206"/>
      <c r="AM4" s="227" t="s">
        <v>87</v>
      </c>
      <c r="AN4" s="104"/>
      <c r="AO4" s="218"/>
      <c r="AP4" s="165"/>
    </row>
    <row r="5" spans="1:42" s="91" customFormat="1" ht="26.25" customHeight="1" thickBot="1">
      <c r="A5" s="92"/>
      <c r="B5" s="101" t="s">
        <v>86</v>
      </c>
      <c r="C5" s="102" t="s">
        <v>129</v>
      </c>
      <c r="D5" s="93" t="s">
        <v>71</v>
      </c>
      <c r="E5" s="93" t="s">
        <v>130</v>
      </c>
      <c r="F5" s="182" t="s">
        <v>131</v>
      </c>
      <c r="G5" s="182" t="s">
        <v>70</v>
      </c>
      <c r="H5" s="207" t="s">
        <v>129</v>
      </c>
      <c r="I5" s="93" t="s">
        <v>71</v>
      </c>
      <c r="J5" s="93" t="s">
        <v>130</v>
      </c>
      <c r="K5" s="182" t="s">
        <v>131</v>
      </c>
      <c r="L5" s="170" t="s">
        <v>70</v>
      </c>
      <c r="M5" s="207" t="s">
        <v>129</v>
      </c>
      <c r="N5" s="93" t="s">
        <v>71</v>
      </c>
      <c r="O5" s="93" t="s">
        <v>130</v>
      </c>
      <c r="P5" s="182" t="s">
        <v>131</v>
      </c>
      <c r="Q5" s="182" t="s">
        <v>70</v>
      </c>
      <c r="R5" s="207" t="s">
        <v>129</v>
      </c>
      <c r="S5" s="93" t="s">
        <v>71</v>
      </c>
      <c r="T5" s="93" t="s">
        <v>130</v>
      </c>
      <c r="U5" s="182" t="s">
        <v>131</v>
      </c>
      <c r="V5" s="170" t="s">
        <v>70</v>
      </c>
      <c r="W5" s="207" t="s">
        <v>129</v>
      </c>
      <c r="X5" s="93" t="s">
        <v>71</v>
      </c>
      <c r="Y5" s="93" t="s">
        <v>130</v>
      </c>
      <c r="Z5" s="182" t="s">
        <v>131</v>
      </c>
      <c r="AA5" s="182" t="s">
        <v>70</v>
      </c>
      <c r="AB5" s="207" t="s">
        <v>129</v>
      </c>
      <c r="AC5" s="93" t="s">
        <v>71</v>
      </c>
      <c r="AD5" s="93" t="s">
        <v>130</v>
      </c>
      <c r="AE5" s="182" t="s">
        <v>131</v>
      </c>
      <c r="AF5" s="170" t="s">
        <v>70</v>
      </c>
      <c r="AG5" s="207" t="s">
        <v>129</v>
      </c>
      <c r="AH5" s="93" t="s">
        <v>71</v>
      </c>
      <c r="AI5" s="93" t="s">
        <v>130</v>
      </c>
      <c r="AJ5" s="182" t="s">
        <v>131</v>
      </c>
      <c r="AK5" s="182" t="s">
        <v>70</v>
      </c>
      <c r="AL5" s="207" t="s">
        <v>129</v>
      </c>
      <c r="AM5" s="93" t="s">
        <v>71</v>
      </c>
      <c r="AN5" s="93" t="s">
        <v>130</v>
      </c>
      <c r="AO5" s="182" t="s">
        <v>131</v>
      </c>
      <c r="AP5" s="171" t="s">
        <v>70</v>
      </c>
    </row>
    <row r="6" spans="1:42" ht="18.75" customHeight="1" thickTop="1">
      <c r="A6" s="75"/>
      <c r="B6" s="95"/>
      <c r="C6" s="107"/>
      <c r="D6" s="198" t="e">
        <f>IF(C7="","",VLOOKUP(C7,'出場種目票'!$B$489:$K$608,10))</f>
        <v>#N/A</v>
      </c>
      <c r="E6" s="378"/>
      <c r="F6" s="183"/>
      <c r="G6" s="191"/>
      <c r="H6" s="108"/>
      <c r="I6" s="200" t="e">
        <f>IF(H7="","",VLOOKUP(H7,'出場種目票'!$B$489:$K$608,10))</f>
        <v>#N/A</v>
      </c>
      <c r="J6" s="380"/>
      <c r="K6" s="184"/>
      <c r="L6" s="166"/>
      <c r="M6" s="108"/>
      <c r="N6" s="198" t="e">
        <f>IF(M7="","",VLOOKUP(M7,'出場種目票'!$B$489:$K$608,10))</f>
        <v>#N/A</v>
      </c>
      <c r="O6" s="378"/>
      <c r="P6" s="183"/>
      <c r="Q6" s="191"/>
      <c r="R6" s="108"/>
      <c r="S6" s="200" t="e">
        <f>IF(R7="","",VLOOKUP(R7,'出場種目票'!$B$489:$K$608,10))</f>
        <v>#N/A</v>
      </c>
      <c r="T6" s="380"/>
      <c r="U6" s="184"/>
      <c r="V6" s="166"/>
      <c r="W6" s="108"/>
      <c r="X6" s="198" t="e">
        <f>IF(W7="","",VLOOKUP(W7,'出場種目票'!$B$489:$K$608,10))</f>
        <v>#N/A</v>
      </c>
      <c r="Y6" s="378"/>
      <c r="Z6" s="183"/>
      <c r="AA6" s="191"/>
      <c r="AB6" s="108"/>
      <c r="AC6" s="200" t="e">
        <f>IF(AB7="","",VLOOKUP(AB7,'出場種目票'!$B$489:$K$608,10))</f>
        <v>#N/A</v>
      </c>
      <c r="AD6" s="380"/>
      <c r="AE6" s="184"/>
      <c r="AF6" s="166"/>
      <c r="AG6" s="108"/>
      <c r="AH6" s="198" t="e">
        <f>IF(AG7="","",VLOOKUP(AG7,'出場種目票'!$B$489:$K$608,10))</f>
        <v>#N/A</v>
      </c>
      <c r="AI6" s="378"/>
      <c r="AJ6" s="183"/>
      <c r="AK6" s="191"/>
      <c r="AL6" s="108"/>
      <c r="AM6" s="200" t="e">
        <f>IF(AL7="","",VLOOKUP(AL7,'出場種目票'!$B$489:$K$608,10))</f>
        <v>#N/A</v>
      </c>
      <c r="AN6" s="380"/>
      <c r="AO6" s="184"/>
      <c r="AP6" s="196"/>
    </row>
    <row r="7" spans="1:42" ht="26.25" customHeight="1">
      <c r="A7" s="76"/>
      <c r="B7" s="97" t="s">
        <v>88</v>
      </c>
      <c r="C7" s="109">
        <f>'出場種目票'!$J170</f>
        <v>0</v>
      </c>
      <c r="D7" s="199" t="e">
        <f>IF(C7="","",VLOOKUP(C7,'出場種目票'!$B$489:$K$608,2))</f>
        <v>#N/A</v>
      </c>
      <c r="E7" s="379" t="e">
        <f>IF(C7="","",VLOOKUP(C7,'出場種目票'!$B$489:$K$608,4))</f>
        <v>#N/A</v>
      </c>
      <c r="F7" s="204" t="e">
        <f>IF(C7="","",VLOOKUP(C7,'出場種目票'!$B$489:$K$608,5))</f>
        <v>#N/A</v>
      </c>
      <c r="G7" s="192" t="s">
        <v>70</v>
      </c>
      <c r="H7" s="110">
        <f>'出場種目票'!$J171</f>
        <v>0</v>
      </c>
      <c r="I7" s="199" t="e">
        <f>IF(H7="","",VLOOKUP(H7,'出場種目票'!$B$489:$K$608,2))</f>
        <v>#N/A</v>
      </c>
      <c r="J7" s="379" t="e">
        <f>IF(H7="","",VLOOKUP(H7,'出場種目票'!$B$489:$K$608,4))</f>
        <v>#N/A</v>
      </c>
      <c r="K7" s="204" t="e">
        <f>IF(H7="","",VLOOKUP(H7,'出場種目票'!$B$489:$K$608,5))</f>
        <v>#N/A</v>
      </c>
      <c r="L7" s="175" t="s">
        <v>70</v>
      </c>
      <c r="M7" s="110">
        <f>'出場種目票'!$J172</f>
        <v>0</v>
      </c>
      <c r="N7" s="199" t="e">
        <f>IF(M7="","",VLOOKUP(M7,'出場種目票'!$B$489:$K$608,2))</f>
        <v>#N/A</v>
      </c>
      <c r="O7" s="379" t="e">
        <f>IF(M7="","",VLOOKUP(M7,'出場種目票'!$B$489:$K$608,4))</f>
        <v>#N/A</v>
      </c>
      <c r="P7" s="204" t="e">
        <f>IF(M7="","",VLOOKUP(M7,'出場種目票'!$B$489:$K$608,5))</f>
        <v>#N/A</v>
      </c>
      <c r="Q7" s="192" t="s">
        <v>70</v>
      </c>
      <c r="R7" s="110">
        <f>'出場種目票'!$J173</f>
        <v>0</v>
      </c>
      <c r="S7" s="199" t="e">
        <f>IF(R7="","",VLOOKUP(R7,'出場種目票'!$B$489:$K$608,2))</f>
        <v>#N/A</v>
      </c>
      <c r="T7" s="379" t="e">
        <f>IF(R7="","",VLOOKUP(R7,'出場種目票'!$B$489:$K$608,4))</f>
        <v>#N/A</v>
      </c>
      <c r="U7" s="204" t="e">
        <f>IF(R7="","",VLOOKUP(R7,'出場種目票'!$B$489:$K$608,5))</f>
        <v>#N/A</v>
      </c>
      <c r="V7" s="175" t="s">
        <v>70</v>
      </c>
      <c r="W7" s="110">
        <f>'出場種目票'!$J174</f>
        <v>0</v>
      </c>
      <c r="X7" s="199" t="e">
        <f>IF(W7="","",VLOOKUP(W7,'出場種目票'!$B$489:$K$608,2))</f>
        <v>#N/A</v>
      </c>
      <c r="Y7" s="379" t="e">
        <f>IF(W7="","",VLOOKUP(W7,'出場種目票'!$B$489:$K$608,4))</f>
        <v>#N/A</v>
      </c>
      <c r="Z7" s="204" t="e">
        <f>IF(W7="","",VLOOKUP(W7,'出場種目票'!$B$489:$K$608,5))</f>
        <v>#N/A</v>
      </c>
      <c r="AA7" s="192" t="s">
        <v>70</v>
      </c>
      <c r="AB7" s="110">
        <f>'出場種目票'!$J175</f>
        <v>0</v>
      </c>
      <c r="AC7" s="199" t="e">
        <f>IF(AB7="","",VLOOKUP(AB7,'出場種目票'!$B$489:$K$608,2))</f>
        <v>#N/A</v>
      </c>
      <c r="AD7" s="379" t="e">
        <f>IF(AB7="","",VLOOKUP(AB7,'出場種目票'!$B$489:$K$608,4))</f>
        <v>#N/A</v>
      </c>
      <c r="AE7" s="204" t="e">
        <f>IF(AB7="","",VLOOKUP(AB7,'出場種目票'!$B$489:$K$608,5))</f>
        <v>#N/A</v>
      </c>
      <c r="AF7" s="175" t="s">
        <v>70</v>
      </c>
      <c r="AG7" s="110">
        <f>'出場種目票'!$J176</f>
        <v>0</v>
      </c>
      <c r="AH7" s="199" t="e">
        <f>IF(AG7="","",VLOOKUP(AG7,'出場種目票'!$B$489:$K$608,2))</f>
        <v>#N/A</v>
      </c>
      <c r="AI7" s="379" t="e">
        <f>IF(AG7="","",VLOOKUP(AG7,'出場種目票'!$B$489:$K$608,4))</f>
        <v>#N/A</v>
      </c>
      <c r="AJ7" s="204" t="e">
        <f>IF(AG7="","",VLOOKUP(AG7,'出場種目票'!$B$489:$K$608,5))</f>
        <v>#N/A</v>
      </c>
      <c r="AK7" s="192" t="s">
        <v>70</v>
      </c>
      <c r="AL7" s="110">
        <f>'出場種目票'!$J177</f>
        <v>0</v>
      </c>
      <c r="AM7" s="199" t="e">
        <f>IF(AL7="","",VLOOKUP(AL7,'出場種目票'!$B$489:$K$608,2))</f>
        <v>#N/A</v>
      </c>
      <c r="AN7" s="379" t="e">
        <f>IF(AL7="","",VLOOKUP(AL7,'出場種目票'!$B$489:$K$608,4))</f>
        <v>#N/A</v>
      </c>
      <c r="AO7" s="204" t="e">
        <f>IF(AL7="","",VLOOKUP(AL7,'出場種目票'!$B$489:$K$608,5))</f>
        <v>#N/A</v>
      </c>
      <c r="AP7" s="177" t="s">
        <v>70</v>
      </c>
    </row>
    <row r="8" spans="1:42" ht="18.75" customHeight="1">
      <c r="A8" s="76"/>
      <c r="B8" s="96"/>
      <c r="C8" s="111"/>
      <c r="D8" s="200" t="e">
        <f>IF(C9="","",VLOOKUP(C9,'出場種目票'!$B$489:$K$608,10))</f>
        <v>#N/A</v>
      </c>
      <c r="E8" s="380"/>
      <c r="F8" s="184"/>
      <c r="G8" s="193"/>
      <c r="H8" s="112"/>
      <c r="I8" s="200" t="e">
        <f>IF(H9="","",VLOOKUP(H9,'出場種目票'!$B$489:$K$608,10))</f>
        <v>#N/A</v>
      </c>
      <c r="J8" s="380"/>
      <c r="K8" s="184"/>
      <c r="L8" s="167"/>
      <c r="M8" s="112"/>
      <c r="N8" s="200" t="e">
        <f>IF(M9="","",VLOOKUP(M9,'出場種目票'!$B$489:$K$608,10))</f>
        <v>#N/A</v>
      </c>
      <c r="O8" s="380"/>
      <c r="P8" s="184"/>
      <c r="Q8" s="193"/>
      <c r="R8" s="112"/>
      <c r="S8" s="200" t="e">
        <f>IF(R9="","",VLOOKUP(R9,'出場種目票'!$B$489:$K$608,10))</f>
        <v>#N/A</v>
      </c>
      <c r="T8" s="380"/>
      <c r="U8" s="184"/>
      <c r="V8" s="167"/>
      <c r="W8" s="112"/>
      <c r="X8" s="200" t="e">
        <f>IF(W9="","",VLOOKUP(W9,'出場種目票'!$B$489:$K$608,10))</f>
        <v>#N/A</v>
      </c>
      <c r="Y8" s="380"/>
      <c r="Z8" s="184"/>
      <c r="AA8" s="193"/>
      <c r="AB8" s="112"/>
      <c r="AC8" s="200" t="e">
        <f>IF(AB9="","",VLOOKUP(AB9,'出場種目票'!$B$489:$K$608,10))</f>
        <v>#N/A</v>
      </c>
      <c r="AD8" s="380"/>
      <c r="AE8" s="184"/>
      <c r="AF8" s="167"/>
      <c r="AG8" s="112"/>
      <c r="AH8" s="200" t="e">
        <f>IF(AG9="","",VLOOKUP(AG9,'出場種目票'!$B$489:$K$608,10))</f>
        <v>#N/A</v>
      </c>
      <c r="AI8" s="380"/>
      <c r="AJ8" s="184"/>
      <c r="AK8" s="193"/>
      <c r="AL8" s="112"/>
      <c r="AM8" s="200" t="e">
        <f>IF(AL9="","",VLOOKUP(AL9,'出場種目票'!$B$489:$K$608,10))</f>
        <v>#N/A</v>
      </c>
      <c r="AN8" s="380"/>
      <c r="AO8" s="184"/>
      <c r="AP8" s="172"/>
    </row>
    <row r="9" spans="1:42" ht="26.25" customHeight="1">
      <c r="A9" s="76"/>
      <c r="B9" s="97" t="s">
        <v>89</v>
      </c>
      <c r="C9" s="109">
        <f>'出場種目票'!$J178</f>
        <v>0</v>
      </c>
      <c r="D9" s="199" t="e">
        <f>IF(C9="","",VLOOKUP(C9,'出場種目票'!$B$489:$K$608,2))</f>
        <v>#N/A</v>
      </c>
      <c r="E9" s="379" t="e">
        <f>IF(C9="","",VLOOKUP(C9,'出場種目票'!$B$489:$K$608,4))</f>
        <v>#N/A</v>
      </c>
      <c r="F9" s="204" t="e">
        <f>IF(C9="","",VLOOKUP(C9,'出場種目票'!$B$489:$K$608,5))</f>
        <v>#N/A</v>
      </c>
      <c r="G9" s="192" t="s">
        <v>70</v>
      </c>
      <c r="H9" s="110">
        <f>'出場種目票'!$J179</f>
        <v>0</v>
      </c>
      <c r="I9" s="199" t="e">
        <f>IF(H9="","",VLOOKUP(H9,'出場種目票'!$B$489:$K$608,2))</f>
        <v>#N/A</v>
      </c>
      <c r="J9" s="379" t="e">
        <f>IF(H9="","",VLOOKUP(H9,'出場種目票'!$B$489:$K$608,4))</f>
        <v>#N/A</v>
      </c>
      <c r="K9" s="204" t="e">
        <f>IF(H9="","",VLOOKUP(H9,'出場種目票'!$B$489:$K$608,5))</f>
        <v>#N/A</v>
      </c>
      <c r="L9" s="175" t="s">
        <v>70</v>
      </c>
      <c r="M9" s="110">
        <f>'出場種目票'!$J180</f>
        <v>0</v>
      </c>
      <c r="N9" s="199" t="e">
        <f>IF(M9="","",VLOOKUP(M9,'出場種目票'!$B$489:$K$608,2))</f>
        <v>#N/A</v>
      </c>
      <c r="O9" s="379" t="e">
        <f>IF(M9="","",VLOOKUP(M9,'出場種目票'!$B$489:$K$608,4))</f>
        <v>#N/A</v>
      </c>
      <c r="P9" s="204" t="e">
        <f>IF(M9="","",VLOOKUP(M9,'出場種目票'!$B$489:$K$608,5))</f>
        <v>#N/A</v>
      </c>
      <c r="Q9" s="192" t="s">
        <v>70</v>
      </c>
      <c r="R9" s="110">
        <f>'出場種目票'!$J181</f>
        <v>0</v>
      </c>
      <c r="S9" s="199" t="e">
        <f>IF(R9="","",VLOOKUP(R9,'出場種目票'!$B$489:$K$608,2))</f>
        <v>#N/A</v>
      </c>
      <c r="T9" s="379" t="e">
        <f>IF(R9="","",VLOOKUP(R9,'出場種目票'!$B$489:$K$608,4))</f>
        <v>#N/A</v>
      </c>
      <c r="U9" s="204" t="e">
        <f>IF(R9="","",VLOOKUP(R9,'出場種目票'!$B$489:$K$608,5))</f>
        <v>#N/A</v>
      </c>
      <c r="V9" s="175" t="s">
        <v>70</v>
      </c>
      <c r="W9" s="110">
        <f>'出場種目票'!$J182</f>
        <v>0</v>
      </c>
      <c r="X9" s="199" t="e">
        <f>IF(W9="","",VLOOKUP(W9,'出場種目票'!$B$489:$K$608,2))</f>
        <v>#N/A</v>
      </c>
      <c r="Y9" s="379" t="e">
        <f>IF(W9="","",VLOOKUP(W9,'出場種目票'!$B$489:$K$608,4))</f>
        <v>#N/A</v>
      </c>
      <c r="Z9" s="204" t="e">
        <f>IF(W9="","",VLOOKUP(W9,'出場種目票'!$B$489:$K$608,5))</f>
        <v>#N/A</v>
      </c>
      <c r="AA9" s="192" t="s">
        <v>70</v>
      </c>
      <c r="AB9" s="110">
        <f>'出場種目票'!$J183</f>
        <v>0</v>
      </c>
      <c r="AC9" s="199" t="e">
        <f>IF(AB9="","",VLOOKUP(AB9,'出場種目票'!$B$489:$K$608,2))</f>
        <v>#N/A</v>
      </c>
      <c r="AD9" s="379" t="e">
        <f>IF(AB9="","",VLOOKUP(AB9,'出場種目票'!$B$489:$K$608,4))</f>
        <v>#N/A</v>
      </c>
      <c r="AE9" s="204" t="e">
        <f>IF(AB9="","",VLOOKUP(AB9,'出場種目票'!$B$489:$K$608,5))</f>
        <v>#N/A</v>
      </c>
      <c r="AF9" s="175" t="s">
        <v>70</v>
      </c>
      <c r="AG9" s="110">
        <f>'出場種目票'!$J184</f>
        <v>0</v>
      </c>
      <c r="AH9" s="199" t="e">
        <f>IF(AG9="","",VLOOKUP(AG9,'出場種目票'!$B$489:$K$608,2))</f>
        <v>#N/A</v>
      </c>
      <c r="AI9" s="379" t="e">
        <f>IF(AG9="","",VLOOKUP(AG9,'出場種目票'!$B$489:$K$608,4))</f>
        <v>#N/A</v>
      </c>
      <c r="AJ9" s="204" t="e">
        <f>IF(AG9="","",VLOOKUP(AG9,'出場種目票'!$B$489:$K$608,5))</f>
        <v>#N/A</v>
      </c>
      <c r="AK9" s="192" t="s">
        <v>70</v>
      </c>
      <c r="AL9" s="110">
        <f>'出場種目票'!$J185</f>
        <v>0</v>
      </c>
      <c r="AM9" s="199" t="e">
        <f>IF(AL9="","",VLOOKUP(AL9,'出場種目票'!$B$489:$K$608,2))</f>
        <v>#N/A</v>
      </c>
      <c r="AN9" s="379" t="e">
        <f>IF(AL9="","",VLOOKUP(AL9,'出場種目票'!$B$489:$K$608,4))</f>
        <v>#N/A</v>
      </c>
      <c r="AO9" s="204" t="e">
        <f>IF(AL9="","",VLOOKUP(AL9,'出場種目票'!$B$489:$K$608,5))</f>
        <v>#N/A</v>
      </c>
      <c r="AP9" s="177" t="s">
        <v>70</v>
      </c>
    </row>
    <row r="10" spans="1:42" ht="18.75" customHeight="1">
      <c r="A10" s="76"/>
      <c r="B10" s="96"/>
      <c r="C10" s="111"/>
      <c r="D10" s="200" t="e">
        <f>IF(C11="","",VLOOKUP(C11,'出場種目票'!$B$489:$K$608,10))</f>
        <v>#N/A</v>
      </c>
      <c r="E10" s="380"/>
      <c r="F10" s="184"/>
      <c r="G10" s="193"/>
      <c r="H10" s="112"/>
      <c r="I10" s="200" t="e">
        <f>IF(H11="","",VLOOKUP(H11,'出場種目票'!$B$489:$K$608,10))</f>
        <v>#N/A</v>
      </c>
      <c r="J10" s="380"/>
      <c r="K10" s="184"/>
      <c r="L10" s="167"/>
      <c r="M10" s="112"/>
      <c r="N10" s="200" t="e">
        <f>IF(M11="","",VLOOKUP(M11,'出場種目票'!$B$489:$K$608,10))</f>
        <v>#N/A</v>
      </c>
      <c r="O10" s="380"/>
      <c r="P10" s="184"/>
      <c r="Q10" s="193"/>
      <c r="R10" s="112"/>
      <c r="S10" s="200" t="e">
        <f>IF(R11="","",VLOOKUP(R11,'出場種目票'!$B$489:$K$608,10))</f>
        <v>#N/A</v>
      </c>
      <c r="T10" s="380"/>
      <c r="U10" s="184"/>
      <c r="V10" s="167"/>
      <c r="W10" s="112"/>
      <c r="X10" s="200" t="e">
        <f>IF(W11="","",VLOOKUP(W11,'出場種目票'!$B$489:$K$608,10))</f>
        <v>#N/A</v>
      </c>
      <c r="Y10" s="380"/>
      <c r="Z10" s="184"/>
      <c r="AA10" s="193"/>
      <c r="AB10" s="112"/>
      <c r="AC10" s="200" t="e">
        <f>IF(AB11="","",VLOOKUP(AB11,'出場種目票'!$B$489:$K$608,10))</f>
        <v>#N/A</v>
      </c>
      <c r="AD10" s="380"/>
      <c r="AE10" s="184"/>
      <c r="AF10" s="167"/>
      <c r="AG10" s="112"/>
      <c r="AH10" s="200" t="e">
        <f>IF(AG11="","",VLOOKUP(AG11,'出場種目票'!$B$489:$K$608,10))</f>
        <v>#N/A</v>
      </c>
      <c r="AI10" s="380"/>
      <c r="AJ10" s="184"/>
      <c r="AK10" s="193"/>
      <c r="AL10" s="112"/>
      <c r="AM10" s="200" t="e">
        <f>IF(AL11="","",VLOOKUP(AL11,'出場種目票'!$B$489:$K$608,10))</f>
        <v>#N/A</v>
      </c>
      <c r="AN10" s="380"/>
      <c r="AO10" s="184"/>
      <c r="AP10" s="172"/>
    </row>
    <row r="11" spans="1:42" ht="26.25" customHeight="1">
      <c r="A11" s="78"/>
      <c r="B11" s="97" t="s">
        <v>90</v>
      </c>
      <c r="C11" s="109">
        <f>'出場種目票'!$J186</f>
        <v>0</v>
      </c>
      <c r="D11" s="199" t="e">
        <f>IF(C11="","",VLOOKUP(C11,'出場種目票'!$B$489:$K$608,2))</f>
        <v>#N/A</v>
      </c>
      <c r="E11" s="379" t="e">
        <f>IF(C11="","",VLOOKUP(C11,'出場種目票'!$B$489:$K$608,4))</f>
        <v>#N/A</v>
      </c>
      <c r="F11" s="204" t="e">
        <f>IF(C11="","",VLOOKUP(C11,'出場種目票'!$B$489:$K$608,5))</f>
        <v>#N/A</v>
      </c>
      <c r="G11" s="192" t="s">
        <v>70</v>
      </c>
      <c r="H11" s="110">
        <f>'出場種目票'!$J187</f>
        <v>0</v>
      </c>
      <c r="I11" s="199" t="e">
        <f>IF(H11="","",VLOOKUP(H11,'出場種目票'!$B$489:$K$608,2))</f>
        <v>#N/A</v>
      </c>
      <c r="J11" s="379" t="e">
        <f>IF(H11="","",VLOOKUP(H11,'出場種目票'!$B$489:$K$608,4))</f>
        <v>#N/A</v>
      </c>
      <c r="K11" s="204" t="e">
        <f>IF(H11="","",VLOOKUP(H11,'出場種目票'!$B$489:$K$608,5))</f>
        <v>#N/A</v>
      </c>
      <c r="L11" s="175" t="s">
        <v>70</v>
      </c>
      <c r="M11" s="110">
        <f>'出場種目票'!$J188</f>
        <v>0</v>
      </c>
      <c r="N11" s="199" t="e">
        <f>IF(M11="","",VLOOKUP(M11,'出場種目票'!$B$489:$K$608,2))</f>
        <v>#N/A</v>
      </c>
      <c r="O11" s="379" t="e">
        <f>IF(M11="","",VLOOKUP(M11,'出場種目票'!$B$489:$K$608,4))</f>
        <v>#N/A</v>
      </c>
      <c r="P11" s="204" t="e">
        <f>IF(M11="","",VLOOKUP(M11,'出場種目票'!$B$489:$K$608,5))</f>
        <v>#N/A</v>
      </c>
      <c r="Q11" s="192" t="s">
        <v>70</v>
      </c>
      <c r="R11" s="110">
        <f>'出場種目票'!$J189</f>
        <v>0</v>
      </c>
      <c r="S11" s="199" t="e">
        <f>IF(R11="","",VLOOKUP(R11,'出場種目票'!$B$489:$K$608,2))</f>
        <v>#N/A</v>
      </c>
      <c r="T11" s="379" t="e">
        <f>IF(R11="","",VLOOKUP(R11,'出場種目票'!$B$489:$K$608,4))</f>
        <v>#N/A</v>
      </c>
      <c r="U11" s="204" t="e">
        <f>IF(R11="","",VLOOKUP(R11,'出場種目票'!$B$489:$K$608,5))</f>
        <v>#N/A</v>
      </c>
      <c r="V11" s="175" t="s">
        <v>70</v>
      </c>
      <c r="W11" s="110">
        <f>'出場種目票'!$J190</f>
        <v>0</v>
      </c>
      <c r="X11" s="199" t="e">
        <f>IF(W11="","",VLOOKUP(W11,'出場種目票'!$B$489:$K$608,2))</f>
        <v>#N/A</v>
      </c>
      <c r="Y11" s="379" t="e">
        <f>IF(W11="","",VLOOKUP(W11,'出場種目票'!$B$489:$K$608,4))</f>
        <v>#N/A</v>
      </c>
      <c r="Z11" s="204" t="e">
        <f>IF(W11="","",VLOOKUP(W11,'出場種目票'!$B$489:$K$608,5))</f>
        <v>#N/A</v>
      </c>
      <c r="AA11" s="192" t="s">
        <v>70</v>
      </c>
      <c r="AB11" s="110">
        <f>'出場種目票'!$J191</f>
        <v>0</v>
      </c>
      <c r="AC11" s="199" t="e">
        <f>IF(AB11="","",VLOOKUP(AB11,'出場種目票'!$B$489:$K$608,2))</f>
        <v>#N/A</v>
      </c>
      <c r="AD11" s="379" t="e">
        <f>IF(AB11="","",VLOOKUP(AB11,'出場種目票'!$B$489:$K$608,4))</f>
        <v>#N/A</v>
      </c>
      <c r="AE11" s="204" t="e">
        <f>IF(AB11="","",VLOOKUP(AB11,'出場種目票'!$B$489:$K$608,5))</f>
        <v>#N/A</v>
      </c>
      <c r="AF11" s="175" t="s">
        <v>70</v>
      </c>
      <c r="AG11" s="110">
        <f>'出場種目票'!$J192</f>
        <v>0</v>
      </c>
      <c r="AH11" s="199" t="e">
        <f>IF(AG11="","",VLOOKUP(AG11,'出場種目票'!$B$489:$K$608,2))</f>
        <v>#N/A</v>
      </c>
      <c r="AI11" s="379" t="e">
        <f>IF(AG11="","",VLOOKUP(AG11,'出場種目票'!$B$489:$K$608,4))</f>
        <v>#N/A</v>
      </c>
      <c r="AJ11" s="204" t="e">
        <f>IF(AG11="","",VLOOKUP(AG11,'出場種目票'!$B$489:$K$608,5))</f>
        <v>#N/A</v>
      </c>
      <c r="AK11" s="192" t="s">
        <v>70</v>
      </c>
      <c r="AL11" s="110">
        <f>'出場種目票'!$J193</f>
        <v>0</v>
      </c>
      <c r="AM11" s="199" t="e">
        <f>IF(AL11="","",VLOOKUP(AL11,'出場種目票'!$B$489:$K$608,2))</f>
        <v>#N/A</v>
      </c>
      <c r="AN11" s="379" t="e">
        <f>IF(AL11="","",VLOOKUP(AL11,'出場種目票'!$B$489:$K$608,4))</f>
        <v>#N/A</v>
      </c>
      <c r="AO11" s="204" t="e">
        <f>IF(AL11="","",VLOOKUP(AL11,'出場種目票'!$B$489:$K$608,5))</f>
        <v>#N/A</v>
      </c>
      <c r="AP11" s="177" t="s">
        <v>70</v>
      </c>
    </row>
    <row r="12" spans="1:42" ht="18.75" customHeight="1">
      <c r="A12" s="76"/>
      <c r="B12" s="96"/>
      <c r="C12" s="111"/>
      <c r="D12" s="200" t="e">
        <f>IF(C13="","",VLOOKUP(C13,'出場種目票'!$B$489:$K$608,10))</f>
        <v>#N/A</v>
      </c>
      <c r="E12" s="380"/>
      <c r="F12" s="184"/>
      <c r="G12" s="193"/>
      <c r="H12" s="112"/>
      <c r="I12" s="200" t="e">
        <f>IF(H13="","",VLOOKUP(H13,'出場種目票'!$B$489:$K$608,10))</f>
        <v>#N/A</v>
      </c>
      <c r="J12" s="380"/>
      <c r="K12" s="184"/>
      <c r="L12" s="167"/>
      <c r="M12" s="112"/>
      <c r="N12" s="200" t="e">
        <f>IF(M13="","",VLOOKUP(M13,'出場種目票'!$B$489:$K$608,10))</f>
        <v>#N/A</v>
      </c>
      <c r="O12" s="380"/>
      <c r="P12" s="184"/>
      <c r="Q12" s="193"/>
      <c r="R12" s="112"/>
      <c r="S12" s="200" t="e">
        <f>IF(R13="","",VLOOKUP(R13,'出場種目票'!$B$489:$K$608,10))</f>
        <v>#N/A</v>
      </c>
      <c r="T12" s="380"/>
      <c r="U12" s="184"/>
      <c r="V12" s="167"/>
      <c r="W12" s="112"/>
      <c r="X12" s="200" t="e">
        <f>IF(W13="","",VLOOKUP(W13,'出場種目票'!$B$489:$K$608,10))</f>
        <v>#N/A</v>
      </c>
      <c r="Y12" s="380"/>
      <c r="Z12" s="184"/>
      <c r="AA12" s="193"/>
      <c r="AB12" s="112"/>
      <c r="AC12" s="200" t="e">
        <f>IF(AB13="","",VLOOKUP(AB13,'出場種目票'!$B$489:$K$608,10))</f>
        <v>#N/A</v>
      </c>
      <c r="AD12" s="380"/>
      <c r="AE12" s="184"/>
      <c r="AF12" s="167"/>
      <c r="AG12" s="112"/>
      <c r="AH12" s="200" t="e">
        <f>IF(AG13="","",VLOOKUP(AG13,'出場種目票'!$B$489:$K$608,10))</f>
        <v>#N/A</v>
      </c>
      <c r="AI12" s="380"/>
      <c r="AJ12" s="184"/>
      <c r="AK12" s="193"/>
      <c r="AL12" s="112"/>
      <c r="AM12" s="200" t="e">
        <f>IF(AL13="","",VLOOKUP(AL13,'出場種目票'!$B$489:$K$608,10))</f>
        <v>#N/A</v>
      </c>
      <c r="AN12" s="380"/>
      <c r="AO12" s="184"/>
      <c r="AP12" s="172"/>
    </row>
    <row r="13" spans="1:42" ht="26.25" customHeight="1">
      <c r="A13" s="78"/>
      <c r="B13" s="97" t="s">
        <v>91</v>
      </c>
      <c r="C13" s="109">
        <f>'出場種目票'!$J194</f>
        <v>0</v>
      </c>
      <c r="D13" s="199" t="e">
        <f>IF(C13="","",VLOOKUP(C13,'出場種目票'!$B$489:$K$608,2))</f>
        <v>#N/A</v>
      </c>
      <c r="E13" s="379" t="e">
        <f>IF(C13="","",VLOOKUP(C13,'出場種目票'!$B$489:$K$608,4))</f>
        <v>#N/A</v>
      </c>
      <c r="F13" s="204" t="e">
        <f>IF(C13="","",VLOOKUP(C13,'出場種目票'!$B$489:$K$608,5))</f>
        <v>#N/A</v>
      </c>
      <c r="G13" s="192" t="s">
        <v>70</v>
      </c>
      <c r="H13" s="110">
        <f>'出場種目票'!$J195</f>
        <v>0</v>
      </c>
      <c r="I13" s="199" t="e">
        <f>IF(H13="","",VLOOKUP(H13,'出場種目票'!$B$489:$K$608,2))</f>
        <v>#N/A</v>
      </c>
      <c r="J13" s="379" t="e">
        <f>IF(H13="","",VLOOKUP(H13,'出場種目票'!$B$489:$K$608,4))</f>
        <v>#N/A</v>
      </c>
      <c r="K13" s="204" t="e">
        <f>IF(H13="","",VLOOKUP(H13,'出場種目票'!$B$489:$K$608,5))</f>
        <v>#N/A</v>
      </c>
      <c r="L13" s="175" t="s">
        <v>70</v>
      </c>
      <c r="M13" s="110">
        <f>'出場種目票'!$J196</f>
        <v>0</v>
      </c>
      <c r="N13" s="199" t="e">
        <f>IF(M13="","",VLOOKUP(M13,'出場種目票'!$B$489:$K$608,2))</f>
        <v>#N/A</v>
      </c>
      <c r="O13" s="379" t="e">
        <f>IF(M13="","",VLOOKUP(M13,'出場種目票'!$B$489:$K$608,4))</f>
        <v>#N/A</v>
      </c>
      <c r="P13" s="204" t="e">
        <f>IF(M13="","",VLOOKUP(M13,'出場種目票'!$B$489:$K$608,5))</f>
        <v>#N/A</v>
      </c>
      <c r="Q13" s="192" t="s">
        <v>70</v>
      </c>
      <c r="R13" s="110">
        <f>'出場種目票'!$J197</f>
        <v>0</v>
      </c>
      <c r="S13" s="199" t="e">
        <f>IF(R13="","",VLOOKUP(R13,'出場種目票'!$B$489:$K$608,2))</f>
        <v>#N/A</v>
      </c>
      <c r="T13" s="379" t="e">
        <f>IF(R13="","",VLOOKUP(R13,'出場種目票'!$B$489:$K$608,4))</f>
        <v>#N/A</v>
      </c>
      <c r="U13" s="204" t="e">
        <f>IF(R13="","",VLOOKUP(R13,'出場種目票'!$B$489:$K$608,5))</f>
        <v>#N/A</v>
      </c>
      <c r="V13" s="175" t="s">
        <v>70</v>
      </c>
      <c r="W13" s="110">
        <f>'出場種目票'!$J198</f>
        <v>0</v>
      </c>
      <c r="X13" s="199" t="e">
        <f>IF(W13="","",VLOOKUP(W13,'出場種目票'!$B$489:$K$608,2))</f>
        <v>#N/A</v>
      </c>
      <c r="Y13" s="379" t="e">
        <f>IF(W13="","",VLOOKUP(W13,'出場種目票'!$B$489:$K$608,4))</f>
        <v>#N/A</v>
      </c>
      <c r="Z13" s="204" t="e">
        <f>IF(W13="","",VLOOKUP(W13,'出場種目票'!$B$489:$K$608,5))</f>
        <v>#N/A</v>
      </c>
      <c r="AA13" s="192" t="s">
        <v>70</v>
      </c>
      <c r="AB13" s="110">
        <f>'出場種目票'!$J199</f>
        <v>0</v>
      </c>
      <c r="AC13" s="199" t="e">
        <f>IF(AB13="","",VLOOKUP(AB13,'出場種目票'!$B$489:$K$608,2))</f>
        <v>#N/A</v>
      </c>
      <c r="AD13" s="379" t="e">
        <f>IF(AB13="","",VLOOKUP(AB13,'出場種目票'!$B$489:$K$608,4))</f>
        <v>#N/A</v>
      </c>
      <c r="AE13" s="204" t="e">
        <f>IF(AB13="","",VLOOKUP(AB13,'出場種目票'!$B$489:$K$608,5))</f>
        <v>#N/A</v>
      </c>
      <c r="AF13" s="175" t="s">
        <v>70</v>
      </c>
      <c r="AG13" s="110">
        <f>'出場種目票'!$J200</f>
        <v>0</v>
      </c>
      <c r="AH13" s="199" t="e">
        <f>IF(AG13="","",VLOOKUP(AG13,'出場種目票'!$B$489:$K$608,2))</f>
        <v>#N/A</v>
      </c>
      <c r="AI13" s="379" t="e">
        <f>IF(AG13="","",VLOOKUP(AG13,'出場種目票'!$B$489:$K$608,4))</f>
        <v>#N/A</v>
      </c>
      <c r="AJ13" s="204" t="e">
        <f>IF(AG13="","",VLOOKUP(AG13,'出場種目票'!$B$489:$K$608,5))</f>
        <v>#N/A</v>
      </c>
      <c r="AK13" s="192" t="s">
        <v>70</v>
      </c>
      <c r="AL13" s="110">
        <f>'出場種目票'!$J201</f>
        <v>0</v>
      </c>
      <c r="AM13" s="199" t="e">
        <f>IF(AL13="","",VLOOKUP(AL13,'出場種目票'!$B$489:$K$608,2))</f>
        <v>#N/A</v>
      </c>
      <c r="AN13" s="379" t="e">
        <f>IF(AL13="","",VLOOKUP(AL13,'出場種目票'!$B$489:$K$608,4))</f>
        <v>#N/A</v>
      </c>
      <c r="AO13" s="204" t="e">
        <f>IF(AL13="","",VLOOKUP(AL13,'出場種目票'!$B$489:$K$608,5))</f>
        <v>#N/A</v>
      </c>
      <c r="AP13" s="177" t="s">
        <v>70</v>
      </c>
    </row>
    <row r="14" spans="1:42" ht="18.75" customHeight="1">
      <c r="A14" s="76"/>
      <c r="B14" s="96"/>
      <c r="C14" s="111"/>
      <c r="D14" s="200" t="e">
        <f>IF(C15="","",VLOOKUP(C15,'出場種目票'!$B$489:$K$608,10))</f>
        <v>#N/A</v>
      </c>
      <c r="E14" s="380"/>
      <c r="F14" s="184"/>
      <c r="G14" s="193"/>
      <c r="H14" s="112"/>
      <c r="I14" s="200" t="e">
        <f>IF(H15="","",VLOOKUP(H15,'出場種目票'!$B$489:$K$608,10))</f>
        <v>#N/A</v>
      </c>
      <c r="J14" s="380"/>
      <c r="K14" s="184"/>
      <c r="L14" s="167"/>
      <c r="M14" s="112"/>
      <c r="N14" s="200" t="e">
        <f>IF(M15="","",VLOOKUP(M15,'出場種目票'!$B$489:$K$608,10))</f>
        <v>#N/A</v>
      </c>
      <c r="O14" s="380"/>
      <c r="P14" s="184"/>
      <c r="Q14" s="193"/>
      <c r="R14" s="112"/>
      <c r="S14" s="200" t="e">
        <f>IF(R15="","",VLOOKUP(R15,'出場種目票'!$B$489:$K$608,10))</f>
        <v>#N/A</v>
      </c>
      <c r="T14" s="380"/>
      <c r="U14" s="184"/>
      <c r="V14" s="167"/>
      <c r="W14" s="112"/>
      <c r="X14" s="200" t="e">
        <f>IF(W15="","",VLOOKUP(W15,'出場種目票'!$B$489:$K$608,10))</f>
        <v>#N/A</v>
      </c>
      <c r="Y14" s="380"/>
      <c r="Z14" s="184"/>
      <c r="AA14" s="193"/>
      <c r="AB14" s="112"/>
      <c r="AC14" s="200" t="e">
        <f>IF(AB15="","",VLOOKUP(AB15,'出場種目票'!$B$489:$K$608,10))</f>
        <v>#N/A</v>
      </c>
      <c r="AD14" s="380"/>
      <c r="AE14" s="184"/>
      <c r="AF14" s="167"/>
      <c r="AG14" s="112"/>
      <c r="AH14" s="200" t="e">
        <f>IF(AG15="","",VLOOKUP(AG15,'出場種目票'!$B$489:$K$608,10))</f>
        <v>#N/A</v>
      </c>
      <c r="AI14" s="380"/>
      <c r="AJ14" s="184"/>
      <c r="AK14" s="193"/>
      <c r="AL14" s="112"/>
      <c r="AM14" s="200" t="e">
        <f>IF(AL15="","",VLOOKUP(AL15,'出場種目票'!$B$489:$K$608,10))</f>
        <v>#N/A</v>
      </c>
      <c r="AN14" s="380"/>
      <c r="AO14" s="184"/>
      <c r="AP14" s="172"/>
    </row>
    <row r="15" spans="1:42" ht="26.25" customHeight="1">
      <c r="A15" s="78" t="s">
        <v>84</v>
      </c>
      <c r="B15" s="97" t="s">
        <v>94</v>
      </c>
      <c r="C15" s="109">
        <f>'出場種目票'!$J202</f>
        <v>0</v>
      </c>
      <c r="D15" s="199" t="e">
        <f>IF(C15="","",VLOOKUP(C15,'出場種目票'!$B$489:$K$608,2))</f>
        <v>#N/A</v>
      </c>
      <c r="E15" s="379" t="e">
        <f>IF(C15="","",VLOOKUP(C15,'出場種目票'!$B$489:$K$608,4))</f>
        <v>#N/A</v>
      </c>
      <c r="F15" s="204" t="e">
        <f>IF(C15="","",VLOOKUP(C15,'出場種目票'!$B$489:$K$608,5))</f>
        <v>#N/A</v>
      </c>
      <c r="G15" s="192" t="s">
        <v>70</v>
      </c>
      <c r="H15" s="110">
        <f>'出場種目票'!$J203</f>
        <v>0</v>
      </c>
      <c r="I15" s="199" t="e">
        <f>IF(H15="","",VLOOKUP(H15,'出場種目票'!$B$489:$K$608,2))</f>
        <v>#N/A</v>
      </c>
      <c r="J15" s="379" t="e">
        <f>IF(H15="","",VLOOKUP(H15,'出場種目票'!$B$489:$K$608,4))</f>
        <v>#N/A</v>
      </c>
      <c r="K15" s="204" t="e">
        <f>IF(H15="","",VLOOKUP(H15,'出場種目票'!$B$489:$K$608,5))</f>
        <v>#N/A</v>
      </c>
      <c r="L15" s="175" t="s">
        <v>70</v>
      </c>
      <c r="M15" s="110">
        <f>'出場種目票'!$J204</f>
        <v>0</v>
      </c>
      <c r="N15" s="199" t="e">
        <f>IF(M15="","",VLOOKUP(M15,'出場種目票'!$B$489:$K$608,2))</f>
        <v>#N/A</v>
      </c>
      <c r="O15" s="379" t="e">
        <f>IF(M15="","",VLOOKUP(M15,'出場種目票'!$B$489:$K$608,4))</f>
        <v>#N/A</v>
      </c>
      <c r="P15" s="204" t="e">
        <f>IF(M15="","",VLOOKUP(M15,'出場種目票'!$B$489:$K$608,5))</f>
        <v>#N/A</v>
      </c>
      <c r="Q15" s="192" t="s">
        <v>70</v>
      </c>
      <c r="R15" s="110">
        <f>'出場種目票'!$J205</f>
        <v>0</v>
      </c>
      <c r="S15" s="199" t="e">
        <f>IF(R15="","",VLOOKUP(R15,'出場種目票'!$B$489:$K$608,2))</f>
        <v>#N/A</v>
      </c>
      <c r="T15" s="379" t="e">
        <f>IF(R15="","",VLOOKUP(R15,'出場種目票'!$B$489:$K$608,4))</f>
        <v>#N/A</v>
      </c>
      <c r="U15" s="204" t="e">
        <f>IF(R15="","",VLOOKUP(R15,'出場種目票'!$B$489:$K$608,5))</f>
        <v>#N/A</v>
      </c>
      <c r="V15" s="175" t="s">
        <v>70</v>
      </c>
      <c r="W15" s="110">
        <f>'出場種目票'!$J206</f>
        <v>0</v>
      </c>
      <c r="X15" s="199" t="e">
        <f>IF(W15="","",VLOOKUP(W15,'出場種目票'!$B$489:$K$608,2))</f>
        <v>#N/A</v>
      </c>
      <c r="Y15" s="379" t="e">
        <f>IF(W15="","",VLOOKUP(W15,'出場種目票'!$B$489:$K$608,4))</f>
        <v>#N/A</v>
      </c>
      <c r="Z15" s="204" t="e">
        <f>IF(W15="","",VLOOKUP(W15,'出場種目票'!$B$489:$K$608,5))</f>
        <v>#N/A</v>
      </c>
      <c r="AA15" s="192" t="s">
        <v>70</v>
      </c>
      <c r="AB15" s="110">
        <f>'出場種目票'!$J207</f>
        <v>0</v>
      </c>
      <c r="AC15" s="199" t="e">
        <f>IF(AB15="","",VLOOKUP(AB15,'出場種目票'!$B$489:$K$608,2))</f>
        <v>#N/A</v>
      </c>
      <c r="AD15" s="379" t="e">
        <f>IF(AB15="","",VLOOKUP(AB15,'出場種目票'!$B$489:$K$608,4))</f>
        <v>#N/A</v>
      </c>
      <c r="AE15" s="204" t="e">
        <f>IF(AB15="","",VLOOKUP(AB15,'出場種目票'!$B$489:$K$608,5))</f>
        <v>#N/A</v>
      </c>
      <c r="AF15" s="175" t="s">
        <v>70</v>
      </c>
      <c r="AG15" s="110">
        <f>'出場種目票'!$J208</f>
        <v>0</v>
      </c>
      <c r="AH15" s="199" t="e">
        <f>IF(AG15="","",VLOOKUP(AG15,'出場種目票'!$B$489:$K$608,2))</f>
        <v>#N/A</v>
      </c>
      <c r="AI15" s="379" t="e">
        <f>IF(AG15="","",VLOOKUP(AG15,'出場種目票'!$B$489:$K$608,4))</f>
        <v>#N/A</v>
      </c>
      <c r="AJ15" s="204" t="e">
        <f>IF(AG15="","",VLOOKUP(AG15,'出場種目票'!$B$489:$K$608,5))</f>
        <v>#N/A</v>
      </c>
      <c r="AK15" s="192" t="s">
        <v>70</v>
      </c>
      <c r="AL15" s="110">
        <f>'出場種目票'!$J209</f>
        <v>0</v>
      </c>
      <c r="AM15" s="199" t="e">
        <f>IF(AL15="","",VLOOKUP(AL15,'出場種目票'!$B$489:$K$608,2))</f>
        <v>#N/A</v>
      </c>
      <c r="AN15" s="379" t="e">
        <f>IF(AL15="","",VLOOKUP(AL15,'出場種目票'!$B$489:$K$608,4))</f>
        <v>#N/A</v>
      </c>
      <c r="AO15" s="204" t="e">
        <f>IF(AL15="","",VLOOKUP(AL15,'出場種目票'!$B$489:$K$608,5))</f>
        <v>#N/A</v>
      </c>
      <c r="AP15" s="177" t="s">
        <v>70</v>
      </c>
    </row>
    <row r="16" spans="1:42" ht="18.75" customHeight="1">
      <c r="A16" s="76"/>
      <c r="B16" s="96"/>
      <c r="C16" s="111"/>
      <c r="D16" s="200" t="e">
        <f>IF(C17="","",VLOOKUP(C17,'出場種目票'!$B$489:$K$608,10))</f>
        <v>#N/A</v>
      </c>
      <c r="E16" s="380"/>
      <c r="F16" s="184"/>
      <c r="G16" s="193"/>
      <c r="H16" s="112"/>
      <c r="I16" s="200" t="e">
        <f>IF(H17="","",VLOOKUP(H17,'出場種目票'!$B$489:$K$608,10))</f>
        <v>#N/A</v>
      </c>
      <c r="J16" s="380"/>
      <c r="K16" s="184"/>
      <c r="L16" s="167"/>
      <c r="M16" s="112"/>
      <c r="N16" s="200" t="e">
        <f>IF(M17="","",VLOOKUP(M17,'出場種目票'!$B$489:$K$608,10))</f>
        <v>#N/A</v>
      </c>
      <c r="O16" s="380"/>
      <c r="P16" s="184"/>
      <c r="Q16" s="193"/>
      <c r="R16" s="112"/>
      <c r="S16" s="200" t="e">
        <f>IF(R17="","",VLOOKUP(R17,'出場種目票'!$B$489:$K$608,10))</f>
        <v>#N/A</v>
      </c>
      <c r="T16" s="380"/>
      <c r="U16" s="184"/>
      <c r="V16" s="167"/>
      <c r="W16" s="112"/>
      <c r="X16" s="200" t="e">
        <f>IF(W17="","",VLOOKUP(W17,'出場種目票'!$B$489:$K$608,10))</f>
        <v>#N/A</v>
      </c>
      <c r="Y16" s="380"/>
      <c r="Z16" s="184"/>
      <c r="AA16" s="193"/>
      <c r="AB16" s="112"/>
      <c r="AC16" s="200" t="e">
        <f>IF(AB17="","",VLOOKUP(AB17,'出場種目票'!$B$489:$K$608,10))</f>
        <v>#N/A</v>
      </c>
      <c r="AD16" s="380"/>
      <c r="AE16" s="184"/>
      <c r="AF16" s="167"/>
      <c r="AG16" s="112"/>
      <c r="AH16" s="200" t="e">
        <f>IF(AG17="","",VLOOKUP(AG17,'出場種目票'!$B$489:$K$608,10))</f>
        <v>#N/A</v>
      </c>
      <c r="AI16" s="380"/>
      <c r="AJ16" s="184"/>
      <c r="AK16" s="193"/>
      <c r="AL16" s="112"/>
      <c r="AM16" s="200" t="e">
        <f>IF(AL17="","",VLOOKUP(AL17,'出場種目票'!$B$489:$K$608,10))</f>
        <v>#N/A</v>
      </c>
      <c r="AN16" s="380"/>
      <c r="AO16" s="184"/>
      <c r="AP16" s="172"/>
    </row>
    <row r="17" spans="1:42" ht="26.25" customHeight="1" thickBot="1">
      <c r="A17" s="78"/>
      <c r="B17" s="97" t="s">
        <v>92</v>
      </c>
      <c r="C17" s="109">
        <f>'出場種目票'!$J210</f>
        <v>0</v>
      </c>
      <c r="D17" s="199" t="e">
        <f>IF(C17="","",VLOOKUP(C17,'出場種目票'!$B$489:$K$608,2))</f>
        <v>#N/A</v>
      </c>
      <c r="E17" s="379" t="e">
        <f>IF(C17="","",VLOOKUP(C17,'出場種目票'!$B$489:$K$608,4))</f>
        <v>#N/A</v>
      </c>
      <c r="F17" s="204" t="e">
        <f>IF(C17="","",VLOOKUP(C17,'出場種目票'!$B$489:$K$608,5))</f>
        <v>#N/A</v>
      </c>
      <c r="G17" s="192" t="s">
        <v>70</v>
      </c>
      <c r="H17" s="110">
        <f>'出場種目票'!$J211</f>
        <v>0</v>
      </c>
      <c r="I17" s="199" t="e">
        <f>IF(H17="","",VLOOKUP(H17,'出場種目票'!$B$489:$K$608,2))</f>
        <v>#N/A</v>
      </c>
      <c r="J17" s="379" t="e">
        <f>IF(H17="","",VLOOKUP(H17,'出場種目票'!$B$489:$K$608,4))</f>
        <v>#N/A</v>
      </c>
      <c r="K17" s="204" t="e">
        <f>IF(H17="","",VLOOKUP(H17,'出場種目票'!$B$489:$K$608,5))</f>
        <v>#N/A</v>
      </c>
      <c r="L17" s="175" t="s">
        <v>70</v>
      </c>
      <c r="M17" s="110">
        <f>'出場種目票'!$J212</f>
        <v>0</v>
      </c>
      <c r="N17" s="199" t="e">
        <f>IF(M17="","",VLOOKUP(M17,'出場種目票'!$B$489:$K$608,2))</f>
        <v>#N/A</v>
      </c>
      <c r="O17" s="379" t="e">
        <f>IF(M17="","",VLOOKUP(M17,'出場種目票'!$B$489:$K$608,4))</f>
        <v>#N/A</v>
      </c>
      <c r="P17" s="204" t="e">
        <f>IF(M17="","",VLOOKUP(M17,'出場種目票'!$B$489:$K$608,5))</f>
        <v>#N/A</v>
      </c>
      <c r="Q17" s="192" t="s">
        <v>70</v>
      </c>
      <c r="R17" s="110">
        <f>'出場種目票'!$J213</f>
        <v>0</v>
      </c>
      <c r="S17" s="199" t="e">
        <f>IF(R17="","",VLOOKUP(R17,'出場種目票'!$B$489:$K$608,2))</f>
        <v>#N/A</v>
      </c>
      <c r="T17" s="379" t="e">
        <f>IF(R17="","",VLOOKUP(R17,'出場種目票'!$B$489:$K$608,4))</f>
        <v>#N/A</v>
      </c>
      <c r="U17" s="204" t="e">
        <f>IF(R17="","",VLOOKUP(R17,'出場種目票'!$B$489:$K$608,5))</f>
        <v>#N/A</v>
      </c>
      <c r="V17" s="175" t="s">
        <v>70</v>
      </c>
      <c r="W17" s="110">
        <f>'出場種目票'!$J214</f>
        <v>0</v>
      </c>
      <c r="X17" s="199" t="e">
        <f>IF(W17="","",VLOOKUP(W17,'出場種目票'!$B$489:$K$608,2))</f>
        <v>#N/A</v>
      </c>
      <c r="Y17" s="379" t="e">
        <f>IF(W17="","",VLOOKUP(W17,'出場種目票'!$B$489:$K$608,4))</f>
        <v>#N/A</v>
      </c>
      <c r="Z17" s="204" t="e">
        <f>IF(W17="","",VLOOKUP(W17,'出場種目票'!$B$489:$K$608,5))</f>
        <v>#N/A</v>
      </c>
      <c r="AA17" s="192" t="s">
        <v>70</v>
      </c>
      <c r="AB17" s="110">
        <f>'出場種目票'!$J215</f>
        <v>0</v>
      </c>
      <c r="AC17" s="199" t="e">
        <f>IF(AB17="","",VLOOKUP(AB17,'出場種目票'!$B$489:$K$608,2))</f>
        <v>#N/A</v>
      </c>
      <c r="AD17" s="379" t="e">
        <f>IF(AB17="","",VLOOKUP(AB17,'出場種目票'!$B$489:$K$608,4))</f>
        <v>#N/A</v>
      </c>
      <c r="AE17" s="204" t="e">
        <f>IF(AB17="","",VLOOKUP(AB17,'出場種目票'!$B$489:$K$608,5))</f>
        <v>#N/A</v>
      </c>
      <c r="AF17" s="175" t="s">
        <v>70</v>
      </c>
      <c r="AG17" s="186">
        <f>'出場種目票'!$J216</f>
        <v>0</v>
      </c>
      <c r="AH17" s="201" t="e">
        <f>IF(AG17="","",VLOOKUP(AG17,'出場種目票'!$B$489:$K$608,2))</f>
        <v>#N/A</v>
      </c>
      <c r="AI17" s="415" t="e">
        <f>IF(AG17="","",VLOOKUP(AG17,'出場種目票'!$B$489:$K$608,4))</f>
        <v>#N/A</v>
      </c>
      <c r="AJ17" s="211" t="e">
        <f>IF(AG17="","",VLOOKUP(AG17,'出場種目票'!$B$489:$K$608,5))</f>
        <v>#N/A</v>
      </c>
      <c r="AK17" s="71" t="s">
        <v>70</v>
      </c>
      <c r="AL17" s="186">
        <f>'出場種目票'!$J217</f>
        <v>0</v>
      </c>
      <c r="AM17" s="201" t="e">
        <f>IF(AL17="","",VLOOKUP(AL17,'出場種目票'!$B$489:$K$608,2))</f>
        <v>#N/A</v>
      </c>
      <c r="AN17" s="415" t="e">
        <f>IF(AL17="","",VLOOKUP(AL17,'出場種目票'!$B$489:$K$608,4))</f>
        <v>#N/A</v>
      </c>
      <c r="AO17" s="211" t="e">
        <f>IF(AL17="","",VLOOKUP(AL17,'出場種目票'!$B$489:$K$608,5))</f>
        <v>#N/A</v>
      </c>
      <c r="AP17" s="197" t="s">
        <v>70</v>
      </c>
    </row>
    <row r="18" spans="1:42" ht="18.75" customHeight="1">
      <c r="A18" s="76"/>
      <c r="B18" s="96"/>
      <c r="C18" s="111"/>
      <c r="D18" s="200" t="e">
        <f>IF(C19="","",VLOOKUP(C19,'出場種目票'!$B$489:$K$608,10))</f>
        <v>#N/A</v>
      </c>
      <c r="E18" s="380"/>
      <c r="F18" s="184"/>
      <c r="G18" s="193"/>
      <c r="H18" s="112"/>
      <c r="I18" s="200" t="e">
        <f>IF(H19="","",VLOOKUP(H19,'出場種目票'!$B$489:$K$608,10))</f>
        <v>#N/A</v>
      </c>
      <c r="J18" s="380"/>
      <c r="K18" s="184"/>
      <c r="L18" s="167"/>
      <c r="M18" s="112"/>
      <c r="N18" s="200" t="e">
        <f>IF(M19="","",VLOOKUP(M19,'出場種目票'!$B$489:$K$608,10))</f>
        <v>#N/A</v>
      </c>
      <c r="O18" s="380"/>
      <c r="P18" s="184"/>
      <c r="Q18" s="193"/>
      <c r="R18" s="112"/>
      <c r="S18" s="200" t="e">
        <f>IF(R19="","",VLOOKUP(R19,'出場種目票'!$B$489:$K$608,10))</f>
        <v>#N/A</v>
      </c>
      <c r="T18" s="380"/>
      <c r="U18" s="184"/>
      <c r="V18" s="167"/>
      <c r="W18" s="112"/>
      <c r="X18" s="200" t="e">
        <f>IF(W19="","",VLOOKUP(W19,'出場種目票'!$B$489:$K$608,10))</f>
        <v>#N/A</v>
      </c>
      <c r="Y18" s="380"/>
      <c r="Z18" s="184"/>
      <c r="AA18" s="193"/>
      <c r="AB18" s="112"/>
      <c r="AC18" s="200" t="e">
        <f>IF(AB19="","",VLOOKUP(AB19,'出場種目票'!$B$489:$K$608,10))</f>
        <v>#N/A</v>
      </c>
      <c r="AD18" s="380"/>
      <c r="AE18" s="184"/>
      <c r="AF18" s="172"/>
      <c r="AG18" s="416"/>
      <c r="AH18" s="417"/>
      <c r="AI18" s="418"/>
      <c r="AJ18" s="419"/>
      <c r="AK18" s="194"/>
      <c r="AL18" s="420"/>
      <c r="AM18" s="417"/>
      <c r="AN18" s="418"/>
      <c r="AO18" s="419"/>
      <c r="AP18" s="194"/>
    </row>
    <row r="19" spans="1:42" ht="26.25" customHeight="1">
      <c r="A19" s="76"/>
      <c r="B19" s="287" t="s">
        <v>287</v>
      </c>
      <c r="C19" s="109">
        <f>'出場種目票'!$J219</f>
        <v>0</v>
      </c>
      <c r="D19" s="199" t="e">
        <f>IF(C19="","",VLOOKUP(C19,'出場種目票'!$B$489:$K$608,2))</f>
        <v>#N/A</v>
      </c>
      <c r="E19" s="379" t="e">
        <f>IF(C19="","",VLOOKUP(C19,'出場種目票'!$B$489:$K$608,4))</f>
        <v>#N/A</v>
      </c>
      <c r="F19" s="204" t="e">
        <f>IF(C19="","",VLOOKUP(C19,'出場種目票'!$B$489:$K$608,5))</f>
        <v>#N/A</v>
      </c>
      <c r="G19" s="192" t="s">
        <v>70</v>
      </c>
      <c r="H19" s="110">
        <f>'出場種目票'!$J220</f>
        <v>0</v>
      </c>
      <c r="I19" s="199" t="e">
        <f>IF(H19="","",VLOOKUP(H19,'出場種目票'!$B$489:$K$608,2))</f>
        <v>#N/A</v>
      </c>
      <c r="J19" s="379" t="e">
        <f>IF(H19="","",VLOOKUP(H19,'出場種目票'!$B$489:$K$608,4))</f>
        <v>#N/A</v>
      </c>
      <c r="K19" s="204" t="e">
        <f>IF(H19="","",VLOOKUP(H19,'出場種目票'!$B$489:$K$608,5))</f>
        <v>#N/A</v>
      </c>
      <c r="L19" s="175" t="s">
        <v>70</v>
      </c>
      <c r="M19" s="110">
        <f>'出場種目票'!$J221</f>
        <v>0</v>
      </c>
      <c r="N19" s="199" t="e">
        <f>IF(M19="","",VLOOKUP(M19,'出場種目票'!$B$489:$K$608,2))</f>
        <v>#N/A</v>
      </c>
      <c r="O19" s="379" t="e">
        <f>IF(M19="","",VLOOKUP(M19,'出場種目票'!$B$489:$K$608,4))</f>
        <v>#N/A</v>
      </c>
      <c r="P19" s="204" t="e">
        <f>IF(M19="","",VLOOKUP(M19,'出場種目票'!$B$489:$K$608,5))</f>
        <v>#N/A</v>
      </c>
      <c r="Q19" s="192" t="s">
        <v>70</v>
      </c>
      <c r="R19" s="110">
        <f>'出場種目票'!$J222</f>
        <v>0</v>
      </c>
      <c r="S19" s="199" t="e">
        <f>IF(R19="","",VLOOKUP(R19,'出場種目票'!$B$489:$K$608,2))</f>
        <v>#N/A</v>
      </c>
      <c r="T19" s="379" t="e">
        <f>IF(R19="","",VLOOKUP(R19,'出場種目票'!$B$489:$K$608,4))</f>
        <v>#N/A</v>
      </c>
      <c r="U19" s="204" t="e">
        <f>IF(R19="","",VLOOKUP(R19,'出場種目票'!$B$489:$K$608,5))</f>
        <v>#N/A</v>
      </c>
      <c r="V19" s="175" t="s">
        <v>70</v>
      </c>
      <c r="W19" s="110">
        <f>'出場種目票'!$J223</f>
        <v>0</v>
      </c>
      <c r="X19" s="199" t="e">
        <f>IF(W19="","",VLOOKUP(W19,'出場種目票'!$B$489:$K$608,2))</f>
        <v>#N/A</v>
      </c>
      <c r="Y19" s="379" t="e">
        <f>IF(W19="","",VLOOKUP(W19,'出場種目票'!$B$489:$K$608,4))</f>
        <v>#N/A</v>
      </c>
      <c r="Z19" s="204" t="e">
        <f>IF(W19="","",VLOOKUP(W19,'出場種目票'!$B$489:$K$608,5))</f>
        <v>#N/A</v>
      </c>
      <c r="AA19" s="192" t="s">
        <v>70</v>
      </c>
      <c r="AB19" s="110">
        <f>'出場種目票'!$J224</f>
        <v>0</v>
      </c>
      <c r="AC19" s="199" t="e">
        <f>IF(AB19="","",VLOOKUP(AB19,'出場種目票'!$B$489:$K$608,2))</f>
        <v>#N/A</v>
      </c>
      <c r="AD19" s="379" t="e">
        <f>IF(AB19="","",VLOOKUP(AB19,'出場種目票'!$B$489:$K$608,4))</f>
        <v>#N/A</v>
      </c>
      <c r="AE19" s="204" t="e">
        <f>IF(AB19="","",VLOOKUP(AB19,'出場種目票'!$B$489:$K$608,5))</f>
        <v>#N/A</v>
      </c>
      <c r="AF19" s="177" t="s">
        <v>70</v>
      </c>
      <c r="AG19" s="421"/>
      <c r="AH19" s="422"/>
      <c r="AI19" s="423"/>
      <c r="AJ19" s="422"/>
      <c r="AK19" s="71"/>
      <c r="AL19" s="424"/>
      <c r="AM19" s="422"/>
      <c r="AN19" s="423"/>
      <c r="AO19" s="422"/>
      <c r="AP19" s="71"/>
    </row>
    <row r="20" spans="1:42" ht="18.75" customHeight="1">
      <c r="A20" s="76"/>
      <c r="B20" s="99"/>
      <c r="C20" s="189"/>
      <c r="D20" s="200" t="e">
        <f>IF(C21="","",VLOOKUP(C21,'出場種目票'!$B$489:$K$608,10))</f>
        <v>#N/A</v>
      </c>
      <c r="E20" s="378"/>
      <c r="F20" s="211"/>
      <c r="G20" s="71"/>
      <c r="H20" s="186"/>
      <c r="I20" s="200" t="e">
        <f>IF(H21="","",VLOOKUP(H21,'出場種目票'!$B$489:$K$608,10))</f>
        <v>#N/A</v>
      </c>
      <c r="J20" s="378"/>
      <c r="K20" s="211"/>
      <c r="L20" s="209"/>
      <c r="M20" s="186"/>
      <c r="N20" s="200" t="e">
        <f>IF(M21="","",VLOOKUP(M21,'出場種目票'!$B$489:$K$608,10))</f>
        <v>#N/A</v>
      </c>
      <c r="O20" s="378"/>
      <c r="P20" s="211"/>
      <c r="Q20" s="71"/>
      <c r="R20" s="186"/>
      <c r="S20" s="200" t="e">
        <f>IF(R21="","",VLOOKUP(R21,'出場種目票'!$B$489:$K$608,10))</f>
        <v>#N/A</v>
      </c>
      <c r="T20" s="378"/>
      <c r="U20" s="211"/>
      <c r="V20" s="209"/>
      <c r="W20" s="186"/>
      <c r="X20" s="200" t="e">
        <f>IF(W21="","",VLOOKUP(W21,'出場種目票'!$B$489:$K$608,10))</f>
        <v>#N/A</v>
      </c>
      <c r="Y20" s="378"/>
      <c r="Z20" s="211"/>
      <c r="AA20" s="71"/>
      <c r="AB20" s="186"/>
      <c r="AC20" s="200" t="e">
        <f>IF(AB21="","",VLOOKUP(AB21,'出場種目票'!$B$489:$K$608,10))</f>
        <v>#N/A</v>
      </c>
      <c r="AD20" s="378"/>
      <c r="AE20" s="211"/>
      <c r="AF20" s="197"/>
      <c r="AG20" s="421"/>
      <c r="AH20" s="425"/>
      <c r="AI20" s="423"/>
      <c r="AJ20" s="422"/>
      <c r="AK20" s="71"/>
      <c r="AL20" s="424"/>
      <c r="AM20" s="425"/>
      <c r="AN20" s="423"/>
      <c r="AO20" s="422"/>
      <c r="AP20" s="71"/>
    </row>
    <row r="21" spans="1:42" ht="26.25" customHeight="1">
      <c r="A21" s="76"/>
      <c r="B21" s="287" t="s">
        <v>289</v>
      </c>
      <c r="C21" s="109">
        <f>'出場種目票'!$J226</f>
        <v>0</v>
      </c>
      <c r="D21" s="199" t="e">
        <f>IF(C21="","",VLOOKUP(C21,'出場種目票'!$B$489:$K$608,2))</f>
        <v>#N/A</v>
      </c>
      <c r="E21" s="379" t="e">
        <f>IF(C21="","",VLOOKUP(C21,'出場種目票'!$B$489:$K$608,4))</f>
        <v>#N/A</v>
      </c>
      <c r="F21" s="204" t="e">
        <f>IF(C21="","",VLOOKUP(C21,'出場種目票'!$B$489:$K$608,5))</f>
        <v>#N/A</v>
      </c>
      <c r="G21" s="192" t="s">
        <v>70</v>
      </c>
      <c r="H21" s="110">
        <f>'出場種目票'!$J227</f>
        <v>0</v>
      </c>
      <c r="I21" s="199" t="e">
        <f>IF(H21="","",VLOOKUP(H21,'出場種目票'!$B$489:$K$608,2))</f>
        <v>#N/A</v>
      </c>
      <c r="J21" s="379" t="e">
        <f>IF(H21="","",VLOOKUP(H21,'出場種目票'!$B$489:$K$608,4))</f>
        <v>#N/A</v>
      </c>
      <c r="K21" s="204" t="e">
        <f>IF(H21="","",VLOOKUP(H21,'出場種目票'!$B$489:$K$608,5))</f>
        <v>#N/A</v>
      </c>
      <c r="L21" s="175" t="s">
        <v>70</v>
      </c>
      <c r="M21" s="110">
        <f>'出場種目票'!$J228</f>
        <v>0</v>
      </c>
      <c r="N21" s="199" t="e">
        <f>IF(M21="","",VLOOKUP(M21,'出場種目票'!$B$489:$K$608,2))</f>
        <v>#N/A</v>
      </c>
      <c r="O21" s="379" t="e">
        <f>IF(M21="","",VLOOKUP(M21,'出場種目票'!$B$489:$K$608,4))</f>
        <v>#N/A</v>
      </c>
      <c r="P21" s="204" t="e">
        <f>IF(M21="","",VLOOKUP(M21,'出場種目票'!$B$489:$K$608,5))</f>
        <v>#N/A</v>
      </c>
      <c r="Q21" s="192" t="s">
        <v>70</v>
      </c>
      <c r="R21" s="110">
        <f>'出場種目票'!$J229</f>
        <v>0</v>
      </c>
      <c r="S21" s="199" t="e">
        <f>IF(R21="","",VLOOKUP(R21,'出場種目票'!$B$489:$K$608,2))</f>
        <v>#N/A</v>
      </c>
      <c r="T21" s="379" t="e">
        <f>IF(R21="","",VLOOKUP(R21,'出場種目票'!$B$489:$K$608,4))</f>
        <v>#N/A</v>
      </c>
      <c r="U21" s="204" t="e">
        <f>IF(R21="","",VLOOKUP(R21,'出場種目票'!$B$489:$K$608,5))</f>
        <v>#N/A</v>
      </c>
      <c r="V21" s="175" t="s">
        <v>70</v>
      </c>
      <c r="W21" s="110">
        <f>'出場種目票'!$J230</f>
        <v>0</v>
      </c>
      <c r="X21" s="199" t="e">
        <f>IF(W21="","",VLOOKUP(W21,'出場種目票'!$B$489:$K$608,2))</f>
        <v>#N/A</v>
      </c>
      <c r="Y21" s="379" t="e">
        <f>IF(W21="","",VLOOKUP(W21,'出場種目票'!$B$489:$K$608,4))</f>
        <v>#N/A</v>
      </c>
      <c r="Z21" s="204" t="e">
        <f>IF(W21="","",VLOOKUP(W21,'出場種目票'!$B$489:$K$608,5))</f>
        <v>#N/A</v>
      </c>
      <c r="AA21" s="192" t="s">
        <v>70</v>
      </c>
      <c r="AB21" s="110">
        <f>'出場種目票'!$J231</f>
        <v>0</v>
      </c>
      <c r="AC21" s="199" t="e">
        <f>IF(AB21="","",VLOOKUP(AB21,'出場種目票'!$B$489:$K$608,2))</f>
        <v>#N/A</v>
      </c>
      <c r="AD21" s="379" t="e">
        <f>IF(AB21="","",VLOOKUP(AB21,'出場種目票'!$B$489:$K$608,4))</f>
        <v>#N/A</v>
      </c>
      <c r="AE21" s="204" t="e">
        <f>IF(AB21="","",VLOOKUP(AB21,'出場種目票'!$B$489:$K$608,5))</f>
        <v>#N/A</v>
      </c>
      <c r="AF21" s="177" t="s">
        <v>70</v>
      </c>
      <c r="AG21" s="421"/>
      <c r="AH21" s="422"/>
      <c r="AI21" s="423"/>
      <c r="AJ21" s="422"/>
      <c r="AK21" s="71"/>
      <c r="AL21" s="424"/>
      <c r="AM21" s="422"/>
      <c r="AN21" s="423"/>
      <c r="AO21" s="422"/>
      <c r="AP21" s="71"/>
    </row>
    <row r="22" spans="1:42" ht="18.75" customHeight="1">
      <c r="A22" s="76"/>
      <c r="B22" s="98"/>
      <c r="C22" s="111"/>
      <c r="D22" s="200" t="e">
        <f>IF(C23="","",VLOOKUP(C23,'出場種目票'!$B$489:$K$608,10))</f>
        <v>#N/A</v>
      </c>
      <c r="E22" s="380"/>
      <c r="F22" s="184"/>
      <c r="G22" s="193"/>
      <c r="H22" s="112"/>
      <c r="I22" s="200" t="e">
        <f>IF(H23="","",VLOOKUP(H23,'出場種目票'!$B$489:$K$608,10))</f>
        <v>#N/A</v>
      </c>
      <c r="J22" s="380"/>
      <c r="K22" s="184"/>
      <c r="L22" s="167"/>
      <c r="M22" s="112"/>
      <c r="N22" s="200" t="e">
        <f>IF(M23="","",VLOOKUP(M23,'出場種目票'!$B$489:$K$608,10))</f>
        <v>#N/A</v>
      </c>
      <c r="O22" s="380"/>
      <c r="P22" s="184"/>
      <c r="Q22" s="193"/>
      <c r="R22" s="112"/>
      <c r="S22" s="200" t="e">
        <f>IF(R23="","",VLOOKUP(R23,'出場種目票'!$B$489:$K$608,10))</f>
        <v>#N/A</v>
      </c>
      <c r="T22" s="380"/>
      <c r="U22" s="184"/>
      <c r="V22" s="167"/>
      <c r="W22" s="112"/>
      <c r="X22" s="200" t="e">
        <f>IF(W23="","",VLOOKUP(W23,'出場種目票'!$B$489:$K$608,10))</f>
        <v>#N/A</v>
      </c>
      <c r="Y22" s="380"/>
      <c r="Z22" s="184"/>
      <c r="AA22" s="193"/>
      <c r="AB22" s="112"/>
      <c r="AC22" s="200" t="e">
        <f>IF(AB23="","",VLOOKUP(AB23,'出場種目票'!$B$489:$K$608,10))</f>
        <v>#N/A</v>
      </c>
      <c r="AD22" s="380"/>
      <c r="AE22" s="184"/>
      <c r="AF22" s="172"/>
      <c r="AG22" s="421"/>
      <c r="AH22" s="425"/>
      <c r="AI22" s="423"/>
      <c r="AJ22" s="426"/>
      <c r="AK22" s="40"/>
      <c r="AL22" s="424"/>
      <c r="AM22" s="425"/>
      <c r="AN22" s="423"/>
      <c r="AO22" s="426"/>
      <c r="AP22" s="40"/>
    </row>
    <row r="23" spans="1:42" ht="26.25" customHeight="1">
      <c r="A23" s="76"/>
      <c r="B23" s="289" t="s">
        <v>291</v>
      </c>
      <c r="C23" s="109">
        <f>'出場種目票'!$J233</f>
        <v>0</v>
      </c>
      <c r="D23" s="199" t="e">
        <f>IF(C23="","",VLOOKUP(C23,'出場種目票'!$B$489:$K$608,2))</f>
        <v>#N/A</v>
      </c>
      <c r="E23" s="379" t="e">
        <f>IF(C23="","",VLOOKUP(C23,'出場種目票'!$B$489:$K$608,4))</f>
        <v>#N/A</v>
      </c>
      <c r="F23" s="204" t="e">
        <f>IF(C23="","",VLOOKUP(C23,'出場種目票'!$B$489:$K$608,5))</f>
        <v>#N/A</v>
      </c>
      <c r="G23" s="192" t="s">
        <v>70</v>
      </c>
      <c r="H23" s="110">
        <f>'出場種目票'!$J234</f>
        <v>0</v>
      </c>
      <c r="I23" s="199" t="e">
        <f>IF(H23="","",VLOOKUP(H23,'出場種目票'!$B$489:$K$608,2))</f>
        <v>#N/A</v>
      </c>
      <c r="J23" s="379" t="e">
        <f>IF(H23="","",VLOOKUP(H23,'出場種目票'!$B$489:$K$608,4))</f>
        <v>#N/A</v>
      </c>
      <c r="K23" s="204" t="e">
        <f>IF(H23="","",VLOOKUP(H23,'出場種目票'!$B$489:$K$608,5))</f>
        <v>#N/A</v>
      </c>
      <c r="L23" s="175" t="s">
        <v>70</v>
      </c>
      <c r="M23" s="110">
        <f>'出場種目票'!$J235</f>
        <v>0</v>
      </c>
      <c r="N23" s="199" t="e">
        <f>IF(M23="","",VLOOKUP(M23,'出場種目票'!$B$489:$K$608,2))</f>
        <v>#N/A</v>
      </c>
      <c r="O23" s="379" t="e">
        <f>IF(M23="","",VLOOKUP(M23,'出場種目票'!$B$489:$K$608,4))</f>
        <v>#N/A</v>
      </c>
      <c r="P23" s="204" t="e">
        <f>IF(M23="","",VLOOKUP(M23,'出場種目票'!$B$489:$K$608,5))</f>
        <v>#N/A</v>
      </c>
      <c r="Q23" s="192" t="s">
        <v>70</v>
      </c>
      <c r="R23" s="110">
        <f>'出場種目票'!$J236</f>
        <v>0</v>
      </c>
      <c r="S23" s="199" t="e">
        <f>IF(R23="","",VLOOKUP(R23,'出場種目票'!$B$489:$K$608,2))</f>
        <v>#N/A</v>
      </c>
      <c r="T23" s="379" t="e">
        <f>IF(R23="","",VLOOKUP(R23,'出場種目票'!$B$489:$K$608,4))</f>
        <v>#N/A</v>
      </c>
      <c r="U23" s="204" t="e">
        <f>IF(R23="","",VLOOKUP(R23,'出場種目票'!$B$489:$K$608,5))</f>
        <v>#N/A</v>
      </c>
      <c r="V23" s="175" t="s">
        <v>70</v>
      </c>
      <c r="W23" s="110">
        <f>'出場種目票'!$J237</f>
        <v>0</v>
      </c>
      <c r="X23" s="199" t="e">
        <f>IF(W23="","",VLOOKUP(W23,'出場種目票'!$B$489:$K$608,2))</f>
        <v>#N/A</v>
      </c>
      <c r="Y23" s="379" t="e">
        <f>IF(W23="","",VLOOKUP(W23,'出場種目票'!$B$489:$K$608,4))</f>
        <v>#N/A</v>
      </c>
      <c r="Z23" s="204" t="e">
        <f>IF(W23="","",VLOOKUP(W23,'出場種目票'!$B$489:$K$608,5))</f>
        <v>#N/A</v>
      </c>
      <c r="AA23" s="192" t="s">
        <v>70</v>
      </c>
      <c r="AB23" s="110">
        <f>'出場種目票'!$J238</f>
        <v>0</v>
      </c>
      <c r="AC23" s="199" t="e">
        <f>IF(AB23="","",VLOOKUP(AB23,'出場種目票'!$B$489:$K$608,2))</f>
        <v>#N/A</v>
      </c>
      <c r="AD23" s="379" t="e">
        <f>IF(AB23="","",VLOOKUP(AB23,'出場種目票'!$B$489:$K$608,4))</f>
        <v>#N/A</v>
      </c>
      <c r="AE23" s="204" t="e">
        <f>IF(AB23="","",VLOOKUP(AB23,'出場種目票'!$B$489:$K$608,5))</f>
        <v>#N/A</v>
      </c>
      <c r="AF23" s="177" t="s">
        <v>70</v>
      </c>
      <c r="AG23" s="421"/>
      <c r="AH23" s="422"/>
      <c r="AI23" s="423"/>
      <c r="AJ23" s="422"/>
      <c r="AK23" s="71"/>
      <c r="AL23" s="424"/>
      <c r="AM23" s="422"/>
      <c r="AN23" s="423"/>
      <c r="AO23" s="422"/>
      <c r="AP23" s="71"/>
    </row>
    <row r="24" spans="1:42" ht="18.75" customHeight="1">
      <c r="A24" s="76"/>
      <c r="B24" s="96"/>
      <c r="C24" s="111"/>
      <c r="D24" s="200" t="e">
        <f>IF(C25="","",VLOOKUP(C25,'出場種目票'!$B$489:$K$608,10))</f>
        <v>#N/A</v>
      </c>
      <c r="E24" s="380"/>
      <c r="F24" s="184"/>
      <c r="G24" s="193"/>
      <c r="H24" s="112"/>
      <c r="I24" s="200" t="e">
        <f>IF(H25="","",VLOOKUP(H25,'出場種目票'!$B$489:$K$608,10))</f>
        <v>#N/A</v>
      </c>
      <c r="J24" s="380"/>
      <c r="K24" s="184"/>
      <c r="L24" s="167"/>
      <c r="M24" s="112"/>
      <c r="N24" s="200" t="e">
        <f>IF(M25="","",VLOOKUP(M25,'出場種目票'!$B$489:$K$608,10))</f>
        <v>#N/A</v>
      </c>
      <c r="O24" s="380"/>
      <c r="P24" s="184"/>
      <c r="Q24" s="193"/>
      <c r="R24" s="112"/>
      <c r="S24" s="200" t="e">
        <f>IF(R25="","",VLOOKUP(R25,'出場種目票'!$B$489:$K$608,10))</f>
        <v>#N/A</v>
      </c>
      <c r="T24" s="380"/>
      <c r="U24" s="184"/>
      <c r="V24" s="167"/>
      <c r="W24" s="112"/>
      <c r="X24" s="200" t="e">
        <f>IF(W25="","",VLOOKUP(W25,'出場種目票'!$B$489:$K$608,10))</f>
        <v>#N/A</v>
      </c>
      <c r="Y24" s="380"/>
      <c r="Z24" s="184"/>
      <c r="AA24" s="193"/>
      <c r="AB24" s="112"/>
      <c r="AC24" s="200" t="e">
        <f>IF(AB25="","",VLOOKUP(AB25,'出場種目票'!$B$489:$K$608,10))</f>
        <v>#N/A</v>
      </c>
      <c r="AD24" s="380"/>
      <c r="AE24" s="184"/>
      <c r="AF24" s="172"/>
      <c r="AG24" s="421"/>
      <c r="AH24" s="425"/>
      <c r="AI24" s="423"/>
      <c r="AJ24" s="426"/>
      <c r="AK24" s="40"/>
      <c r="AL24" s="424"/>
      <c r="AM24" s="425"/>
      <c r="AN24" s="423"/>
      <c r="AO24" s="426"/>
      <c r="AP24" s="40"/>
    </row>
    <row r="25" spans="1:42" ht="26.25" customHeight="1">
      <c r="A25" s="78"/>
      <c r="B25" s="287" t="s">
        <v>293</v>
      </c>
      <c r="C25" s="109">
        <f>'出場種目票'!$J240</f>
        <v>0</v>
      </c>
      <c r="D25" s="199" t="e">
        <f>IF(C25="","",VLOOKUP(C25,'出場種目票'!$B$489:$K$608,2))</f>
        <v>#N/A</v>
      </c>
      <c r="E25" s="379" t="e">
        <f>IF(C25="","",VLOOKUP(C25,'出場種目票'!$B$489:$K$608,4))</f>
        <v>#N/A</v>
      </c>
      <c r="F25" s="204" t="e">
        <f>IF(C25="","",VLOOKUP(C25,'出場種目票'!$B$489:$K$608,5))</f>
        <v>#N/A</v>
      </c>
      <c r="G25" s="192" t="s">
        <v>70</v>
      </c>
      <c r="H25" s="110">
        <f>'出場種目票'!$J241</f>
        <v>0</v>
      </c>
      <c r="I25" s="199" t="e">
        <f>IF(H25="","",VLOOKUP(H25,'出場種目票'!$B$489:$K$608,2))</f>
        <v>#N/A</v>
      </c>
      <c r="J25" s="379" t="e">
        <f>IF(H25="","",VLOOKUP(H25,'出場種目票'!$B$489:$K$608,4))</f>
        <v>#N/A</v>
      </c>
      <c r="K25" s="204" t="e">
        <f>IF(H25="","",VLOOKUP(H25,'出場種目票'!$B$489:$K$608,5))</f>
        <v>#N/A</v>
      </c>
      <c r="L25" s="175" t="s">
        <v>70</v>
      </c>
      <c r="M25" s="110">
        <f>'出場種目票'!$J242</f>
        <v>0</v>
      </c>
      <c r="N25" s="199" t="e">
        <f>IF(M25="","",VLOOKUP(M25,'出場種目票'!$B$489:$K$608,2))</f>
        <v>#N/A</v>
      </c>
      <c r="O25" s="379" t="e">
        <f>IF(M25="","",VLOOKUP(M25,'出場種目票'!$B$489:$K$608,4))</f>
        <v>#N/A</v>
      </c>
      <c r="P25" s="204" t="e">
        <f>IF(M25="","",VLOOKUP(M25,'出場種目票'!$B$489:$K$608,5))</f>
        <v>#N/A</v>
      </c>
      <c r="Q25" s="192" t="s">
        <v>70</v>
      </c>
      <c r="R25" s="110">
        <f>'出場種目票'!$J243</f>
        <v>0</v>
      </c>
      <c r="S25" s="199" t="e">
        <f>IF(R25="","",VLOOKUP(R25,'出場種目票'!$B$489:$K$608,2))</f>
        <v>#N/A</v>
      </c>
      <c r="T25" s="379" t="e">
        <f>IF(R25="","",VLOOKUP(R25,'出場種目票'!$B$489:$K$608,4))</f>
        <v>#N/A</v>
      </c>
      <c r="U25" s="204" t="e">
        <f>IF(R25="","",VLOOKUP(R25,'出場種目票'!$B$489:$K$608,5))</f>
        <v>#N/A</v>
      </c>
      <c r="V25" s="175" t="s">
        <v>70</v>
      </c>
      <c r="W25" s="110">
        <f>'出場種目票'!$J244</f>
        <v>0</v>
      </c>
      <c r="X25" s="199" t="e">
        <f>IF(W25="","",VLOOKUP(W25,'出場種目票'!$B$489:$K$608,2))</f>
        <v>#N/A</v>
      </c>
      <c r="Y25" s="379" t="e">
        <f>IF(W25="","",VLOOKUP(W25,'出場種目票'!$B$489:$K$608,4))</f>
        <v>#N/A</v>
      </c>
      <c r="Z25" s="204" t="e">
        <f>IF(W25="","",VLOOKUP(W25,'出場種目票'!$B$489:$K$608,5))</f>
        <v>#N/A</v>
      </c>
      <c r="AA25" s="192" t="s">
        <v>70</v>
      </c>
      <c r="AB25" s="110">
        <f>'出場種目票'!$J245</f>
        <v>0</v>
      </c>
      <c r="AC25" s="199" t="e">
        <f>IF(AB25="","",VLOOKUP(AB25,'出場種目票'!$B$489:$K$608,2))</f>
        <v>#N/A</v>
      </c>
      <c r="AD25" s="379" t="e">
        <f>IF(AB25="","",VLOOKUP(AB25,'出場種目票'!$B$489:$K$608,4))</f>
        <v>#N/A</v>
      </c>
      <c r="AE25" s="204" t="e">
        <f>IF(AB25="","",VLOOKUP(AB25,'出場種目票'!$B$489:$K$608,5))</f>
        <v>#N/A</v>
      </c>
      <c r="AF25" s="177" t="s">
        <v>70</v>
      </c>
      <c r="AG25" s="421"/>
      <c r="AH25" s="422"/>
      <c r="AI25" s="423"/>
      <c r="AJ25" s="422"/>
      <c r="AK25" s="71"/>
      <c r="AL25" s="424"/>
      <c r="AM25" s="422"/>
      <c r="AN25" s="423"/>
      <c r="AO25" s="422"/>
      <c r="AP25" s="71"/>
    </row>
    <row r="26" spans="1:42" ht="18.75" customHeight="1">
      <c r="A26" s="76"/>
      <c r="B26" s="99"/>
      <c r="C26" s="189"/>
      <c r="D26" s="200" t="e">
        <f>IF(C27="","",VLOOKUP(C27,'出場種目票'!$B$489:$K$608,10))</f>
        <v>#N/A</v>
      </c>
      <c r="E26" s="378"/>
      <c r="F26" s="211"/>
      <c r="G26" s="71"/>
      <c r="H26" s="186"/>
      <c r="I26" s="200" t="e">
        <f>IF(H27="","",VLOOKUP(H27,'出場種目票'!$B$489:$K$608,10))</f>
        <v>#N/A</v>
      </c>
      <c r="J26" s="378"/>
      <c r="K26" s="211"/>
      <c r="L26" s="209"/>
      <c r="M26" s="186"/>
      <c r="N26" s="200" t="e">
        <f>IF(M27="","",VLOOKUP(M27,'出場種目票'!$B$489:$K$608,10))</f>
        <v>#N/A</v>
      </c>
      <c r="O26" s="378"/>
      <c r="P26" s="211"/>
      <c r="Q26" s="71"/>
      <c r="R26" s="186"/>
      <c r="S26" s="200" t="e">
        <f>IF(R27="","",VLOOKUP(R27,'出場種目票'!$B$489:$K$608,10))</f>
        <v>#N/A</v>
      </c>
      <c r="T26" s="378"/>
      <c r="U26" s="211"/>
      <c r="V26" s="209"/>
      <c r="W26" s="186"/>
      <c r="X26" s="200" t="e">
        <f>IF(W27="","",VLOOKUP(W27,'出場種目票'!$B$489:$K$608,10))</f>
        <v>#N/A</v>
      </c>
      <c r="Y26" s="378"/>
      <c r="Z26" s="211"/>
      <c r="AA26" s="71"/>
      <c r="AB26" s="186"/>
      <c r="AC26" s="200" t="e">
        <f>IF(AB27="","",VLOOKUP(AB27,'出場種目票'!$B$489:$K$608,10))</f>
        <v>#N/A</v>
      </c>
      <c r="AD26" s="378"/>
      <c r="AE26" s="211"/>
      <c r="AF26" s="197"/>
      <c r="AG26" s="421"/>
      <c r="AH26" s="425"/>
      <c r="AI26" s="423"/>
      <c r="AJ26" s="422"/>
      <c r="AK26" s="71"/>
      <c r="AL26" s="424"/>
      <c r="AM26" s="425"/>
      <c r="AN26" s="423"/>
      <c r="AO26" s="422"/>
      <c r="AP26" s="71"/>
    </row>
    <row r="27" spans="1:42" ht="26.25" customHeight="1">
      <c r="A27" s="78" t="s">
        <v>85</v>
      </c>
      <c r="B27" s="287" t="s">
        <v>295</v>
      </c>
      <c r="C27" s="109">
        <f>'出場種目票'!$J247</f>
        <v>0</v>
      </c>
      <c r="D27" s="199" t="e">
        <f>IF(C27="","",VLOOKUP(C27,'出場種目票'!$B$489:$K$608,2))</f>
        <v>#N/A</v>
      </c>
      <c r="E27" s="379" t="e">
        <f>IF(C27="","",VLOOKUP(C27,'出場種目票'!$B$489:$K$608,4))</f>
        <v>#N/A</v>
      </c>
      <c r="F27" s="204" t="e">
        <f>IF(C27="","",VLOOKUP(C27,'出場種目票'!$B$489:$K$608,5))</f>
        <v>#N/A</v>
      </c>
      <c r="G27" s="192" t="s">
        <v>70</v>
      </c>
      <c r="H27" s="110">
        <f>'出場種目票'!$J248</f>
        <v>0</v>
      </c>
      <c r="I27" s="199" t="e">
        <f>IF(H27="","",VLOOKUP(H27,'出場種目票'!$B$489:$K$608,2))</f>
        <v>#N/A</v>
      </c>
      <c r="J27" s="379" t="e">
        <f>IF(H27="","",VLOOKUP(H27,'出場種目票'!$B$489:$K$608,4))</f>
        <v>#N/A</v>
      </c>
      <c r="K27" s="204" t="e">
        <f>IF(H27="","",VLOOKUP(H27,'出場種目票'!$B$489:$K$608,5))</f>
        <v>#N/A</v>
      </c>
      <c r="L27" s="175" t="s">
        <v>70</v>
      </c>
      <c r="M27" s="110">
        <f>'出場種目票'!$J249</f>
        <v>0</v>
      </c>
      <c r="N27" s="199" t="e">
        <f>IF(M27="","",VLOOKUP(M27,'出場種目票'!$B$489:$K$608,2))</f>
        <v>#N/A</v>
      </c>
      <c r="O27" s="379" t="e">
        <f>IF(M27="","",VLOOKUP(M27,'出場種目票'!$B$489:$K$608,4))</f>
        <v>#N/A</v>
      </c>
      <c r="P27" s="204" t="e">
        <f>IF(M27="","",VLOOKUP(M27,'出場種目票'!$B$489:$K$608,5))</f>
        <v>#N/A</v>
      </c>
      <c r="Q27" s="192" t="s">
        <v>70</v>
      </c>
      <c r="R27" s="110">
        <f>'出場種目票'!$J250</f>
        <v>0</v>
      </c>
      <c r="S27" s="199" t="e">
        <f>IF(R27="","",VLOOKUP(R27,'出場種目票'!$B$489:$K$608,2))</f>
        <v>#N/A</v>
      </c>
      <c r="T27" s="379" t="e">
        <f>IF(R27="","",VLOOKUP(R27,'出場種目票'!$B$489:$K$608,4))</f>
        <v>#N/A</v>
      </c>
      <c r="U27" s="204" t="e">
        <f>IF(R27="","",VLOOKUP(R27,'出場種目票'!$B$489:$K$608,5))</f>
        <v>#N/A</v>
      </c>
      <c r="V27" s="175" t="s">
        <v>70</v>
      </c>
      <c r="W27" s="110">
        <f>'出場種目票'!$J251</f>
        <v>0</v>
      </c>
      <c r="X27" s="199" t="e">
        <f>IF(W27="","",VLOOKUP(W27,'出場種目票'!$B$489:$K$608,2))</f>
        <v>#N/A</v>
      </c>
      <c r="Y27" s="379" t="e">
        <f>IF(W27="","",VLOOKUP(W27,'出場種目票'!$B$489:$K$608,4))</f>
        <v>#N/A</v>
      </c>
      <c r="Z27" s="204" t="e">
        <f>IF(W27="","",VLOOKUP(W27,'出場種目票'!$B$489:$K$608,5))</f>
        <v>#N/A</v>
      </c>
      <c r="AA27" s="192" t="s">
        <v>70</v>
      </c>
      <c r="AB27" s="110">
        <f>'出場種目票'!$J252</f>
        <v>0</v>
      </c>
      <c r="AC27" s="199" t="e">
        <f>IF(AB27="","",VLOOKUP(AB27,'出場種目票'!$B$489:$K$608,2))</f>
        <v>#N/A</v>
      </c>
      <c r="AD27" s="379" t="e">
        <f>IF(AB27="","",VLOOKUP(AB27,'出場種目票'!$B$489:$K$608,4))</f>
        <v>#N/A</v>
      </c>
      <c r="AE27" s="204" t="e">
        <f>IF(AB27="","",VLOOKUP(AB27,'出場種目票'!$B$489:$K$608,5))</f>
        <v>#N/A</v>
      </c>
      <c r="AF27" s="177" t="s">
        <v>70</v>
      </c>
      <c r="AG27" s="421"/>
      <c r="AH27" s="422"/>
      <c r="AI27" s="423"/>
      <c r="AJ27" s="422"/>
      <c r="AK27" s="71"/>
      <c r="AL27" s="424"/>
      <c r="AM27" s="422"/>
      <c r="AN27" s="423"/>
      <c r="AO27" s="422"/>
      <c r="AP27" s="71"/>
    </row>
    <row r="28" spans="1:42" ht="18.75" customHeight="1">
      <c r="A28" s="76"/>
      <c r="B28" s="98"/>
      <c r="C28" s="111"/>
      <c r="D28" s="200" t="e">
        <f>IF(C29="","",VLOOKUP(C29,'出場種目票'!$B$489:$K$608,10))</f>
        <v>#N/A</v>
      </c>
      <c r="E28" s="380"/>
      <c r="F28" s="184"/>
      <c r="G28" s="193"/>
      <c r="H28" s="112"/>
      <c r="I28" s="200" t="e">
        <f>IF(H29="","",VLOOKUP(H29,'出場種目票'!$B$489:$K$608,10))</f>
        <v>#N/A</v>
      </c>
      <c r="J28" s="380"/>
      <c r="K28" s="184"/>
      <c r="L28" s="167"/>
      <c r="M28" s="112"/>
      <c r="N28" s="200" t="e">
        <f>IF(M29="","",VLOOKUP(M29,'出場種目票'!$B$489:$K$608,10))</f>
        <v>#N/A</v>
      </c>
      <c r="O28" s="380"/>
      <c r="P28" s="184"/>
      <c r="Q28" s="193"/>
      <c r="R28" s="112"/>
      <c r="S28" s="200" t="e">
        <f>IF(R29="","",VLOOKUP(R29,'出場種目票'!$B$489:$K$608,10))</f>
        <v>#N/A</v>
      </c>
      <c r="T28" s="380"/>
      <c r="U28" s="184"/>
      <c r="V28" s="167"/>
      <c r="W28" s="112"/>
      <c r="X28" s="200" t="e">
        <f>IF(W29="","",VLOOKUP(W29,'出場種目票'!$B$489:$K$608,10))</f>
        <v>#N/A</v>
      </c>
      <c r="Y28" s="380"/>
      <c r="Z28" s="184"/>
      <c r="AA28" s="193"/>
      <c r="AB28" s="112"/>
      <c r="AC28" s="200" t="e">
        <f>IF(AB29="","",VLOOKUP(AB29,'出場種目票'!$B$489:$K$608,10))</f>
        <v>#N/A</v>
      </c>
      <c r="AD28" s="380"/>
      <c r="AE28" s="184"/>
      <c r="AF28" s="172"/>
      <c r="AG28" s="421"/>
      <c r="AH28" s="425"/>
      <c r="AI28" s="423"/>
      <c r="AJ28" s="426"/>
      <c r="AK28" s="40"/>
      <c r="AL28" s="424"/>
      <c r="AM28" s="425"/>
      <c r="AN28" s="423"/>
      <c r="AO28" s="426"/>
      <c r="AP28" s="40"/>
    </row>
    <row r="29" spans="1:42" ht="26.25" customHeight="1">
      <c r="A29" s="78"/>
      <c r="B29" s="289" t="s">
        <v>297</v>
      </c>
      <c r="C29" s="109">
        <f>'出場種目票'!$J254</f>
        <v>0</v>
      </c>
      <c r="D29" s="199" t="e">
        <f>IF(C29="","",VLOOKUP(C29,'出場種目票'!$B$489:$K$608,2))</f>
        <v>#N/A</v>
      </c>
      <c r="E29" s="379" t="e">
        <f>IF(C29="","",VLOOKUP(C29,'出場種目票'!$B$489:$K$608,4))</f>
        <v>#N/A</v>
      </c>
      <c r="F29" s="204" t="e">
        <f>IF(C29="","",VLOOKUP(C29,'出場種目票'!$B$489:$K$608,5))</f>
        <v>#N/A</v>
      </c>
      <c r="G29" s="192" t="s">
        <v>70</v>
      </c>
      <c r="H29" s="110">
        <f>'出場種目票'!$J255</f>
        <v>0</v>
      </c>
      <c r="I29" s="199" t="e">
        <f>IF(H29="","",VLOOKUP(H29,'出場種目票'!$B$489:$K$608,2))</f>
        <v>#N/A</v>
      </c>
      <c r="J29" s="379" t="e">
        <f>IF(H29="","",VLOOKUP(H29,'出場種目票'!$B$489:$K$608,4))</f>
        <v>#N/A</v>
      </c>
      <c r="K29" s="204" t="e">
        <f>IF(H29="","",VLOOKUP(H29,'出場種目票'!$B$489:$K$608,5))</f>
        <v>#N/A</v>
      </c>
      <c r="L29" s="175" t="s">
        <v>70</v>
      </c>
      <c r="M29" s="110">
        <f>'出場種目票'!$J256</f>
        <v>0</v>
      </c>
      <c r="N29" s="199" t="e">
        <f>IF(M29="","",VLOOKUP(M29,'出場種目票'!$B$489:$K$608,2))</f>
        <v>#N/A</v>
      </c>
      <c r="O29" s="379" t="e">
        <f>IF(M29="","",VLOOKUP(M29,'出場種目票'!$B$489:$K$608,4))</f>
        <v>#N/A</v>
      </c>
      <c r="P29" s="204" t="e">
        <f>IF(M29="","",VLOOKUP(M29,'出場種目票'!$B$489:$K$608,5))</f>
        <v>#N/A</v>
      </c>
      <c r="Q29" s="192" t="s">
        <v>70</v>
      </c>
      <c r="R29" s="110">
        <f>'出場種目票'!$J257</f>
        <v>0</v>
      </c>
      <c r="S29" s="199" t="e">
        <f>IF(R29="","",VLOOKUP(R29,'出場種目票'!$B$489:$K$608,2))</f>
        <v>#N/A</v>
      </c>
      <c r="T29" s="379" t="e">
        <f>IF(R29="","",VLOOKUP(R29,'出場種目票'!$B$489:$K$608,4))</f>
        <v>#N/A</v>
      </c>
      <c r="U29" s="204" t="e">
        <f>IF(R29="","",VLOOKUP(R29,'出場種目票'!$B$489:$K$608,5))</f>
        <v>#N/A</v>
      </c>
      <c r="V29" s="175" t="s">
        <v>70</v>
      </c>
      <c r="W29" s="110">
        <f>'出場種目票'!$J258</f>
        <v>0</v>
      </c>
      <c r="X29" s="199" t="e">
        <f>IF(W29="","",VLOOKUP(W29,'出場種目票'!$B$489:$K$608,2))</f>
        <v>#N/A</v>
      </c>
      <c r="Y29" s="379" t="e">
        <f>IF(W29="","",VLOOKUP(W29,'出場種目票'!$B$489:$K$608,4))</f>
        <v>#N/A</v>
      </c>
      <c r="Z29" s="204" t="e">
        <f>IF(W29="","",VLOOKUP(W29,'出場種目票'!$B$489:$K$608,5))</f>
        <v>#N/A</v>
      </c>
      <c r="AA29" s="192" t="s">
        <v>70</v>
      </c>
      <c r="AB29" s="110">
        <f>'出場種目票'!$J259</f>
        <v>0</v>
      </c>
      <c r="AC29" s="199" t="e">
        <f>IF(AB29="","",VLOOKUP(AB29,'出場種目票'!$B$489:$K$608,2))</f>
        <v>#N/A</v>
      </c>
      <c r="AD29" s="379" t="e">
        <f>IF(AB29="","",VLOOKUP(AB29,'出場種目票'!$B$489:$K$608,4))</f>
        <v>#N/A</v>
      </c>
      <c r="AE29" s="204" t="e">
        <f>IF(AB29="","",VLOOKUP(AB29,'出場種目票'!$B$489:$K$608,5))</f>
        <v>#N/A</v>
      </c>
      <c r="AF29" s="177" t="s">
        <v>70</v>
      </c>
      <c r="AG29" s="421"/>
      <c r="AH29" s="422"/>
      <c r="AI29" s="423"/>
      <c r="AJ29" s="422"/>
      <c r="AK29" s="71"/>
      <c r="AL29" s="424"/>
      <c r="AM29" s="422"/>
      <c r="AN29" s="423"/>
      <c r="AO29" s="422"/>
      <c r="AP29" s="71"/>
    </row>
    <row r="30" spans="1:42" ht="18.75" customHeight="1">
      <c r="A30" s="76"/>
      <c r="B30" s="99"/>
      <c r="C30" s="189"/>
      <c r="D30" s="200" t="e">
        <f>IF(C31="","",VLOOKUP(C31,'出場種目票'!$B$489:$K$608,10))</f>
        <v>#N/A</v>
      </c>
      <c r="E30" s="378"/>
      <c r="F30" s="211"/>
      <c r="G30" s="71"/>
      <c r="H30" s="186"/>
      <c r="I30" s="200" t="e">
        <f>IF(H31="","",VLOOKUP(H31,'出場種目票'!$B$489:$K$608,10))</f>
        <v>#N/A</v>
      </c>
      <c r="J30" s="378"/>
      <c r="K30" s="211"/>
      <c r="L30" s="209"/>
      <c r="M30" s="186"/>
      <c r="N30" s="200" t="e">
        <f>IF(M31="","",VLOOKUP(M31,'出場種目票'!$B$489:$K$608,10))</f>
        <v>#N/A</v>
      </c>
      <c r="O30" s="378"/>
      <c r="P30" s="211"/>
      <c r="Q30" s="71"/>
      <c r="R30" s="186"/>
      <c r="S30" s="200" t="e">
        <f>IF(R31="","",VLOOKUP(R31,'出場種目票'!$B$489:$K$608,10))</f>
        <v>#N/A</v>
      </c>
      <c r="T30" s="378"/>
      <c r="U30" s="211"/>
      <c r="V30" s="209"/>
      <c r="W30" s="186"/>
      <c r="X30" s="200" t="e">
        <f>IF(W31="","",VLOOKUP(W31,'出場種目票'!$B$489:$K$608,10))</f>
        <v>#N/A</v>
      </c>
      <c r="Y30" s="378"/>
      <c r="Z30" s="211"/>
      <c r="AA30" s="71"/>
      <c r="AB30" s="186"/>
      <c r="AC30" s="200" t="e">
        <f>IF(AB31="","",VLOOKUP(AB31,'出場種目票'!$B$489:$K$608,10))</f>
        <v>#N/A</v>
      </c>
      <c r="AD30" s="378"/>
      <c r="AE30" s="211"/>
      <c r="AF30" s="197"/>
      <c r="AG30" s="421"/>
      <c r="AH30" s="425"/>
      <c r="AI30" s="423"/>
      <c r="AJ30" s="422"/>
      <c r="AK30" s="71"/>
      <c r="AL30" s="424"/>
      <c r="AM30" s="425"/>
      <c r="AN30" s="423"/>
      <c r="AO30" s="422"/>
      <c r="AP30" s="71"/>
    </row>
    <row r="31" spans="1:42" ht="26.25" customHeight="1">
      <c r="A31" s="78" t="s">
        <v>85</v>
      </c>
      <c r="B31" s="287" t="s">
        <v>399</v>
      </c>
      <c r="C31" s="109">
        <f>'出場種目票'!$J261</f>
        <v>0</v>
      </c>
      <c r="D31" s="199" t="e">
        <f>IF(C31="","",VLOOKUP(C31,'出場種目票'!$B$489:$K$608,2))</f>
        <v>#N/A</v>
      </c>
      <c r="E31" s="379" t="e">
        <f>IF(C31="","",VLOOKUP(C31,'出場種目票'!$B$489:$K$608,4))</f>
        <v>#N/A</v>
      </c>
      <c r="F31" s="204" t="e">
        <f>IF(C31="","",VLOOKUP(C31,'出場種目票'!$B$489:$K$608,5))</f>
        <v>#N/A</v>
      </c>
      <c r="G31" s="192" t="s">
        <v>70</v>
      </c>
      <c r="H31" s="110">
        <f>'出場種目票'!$J262</f>
        <v>0</v>
      </c>
      <c r="I31" s="199" t="e">
        <f>IF(H31="","",VLOOKUP(H31,'出場種目票'!$B$489:$K$608,2))</f>
        <v>#N/A</v>
      </c>
      <c r="J31" s="379" t="e">
        <f>IF(H31="","",VLOOKUP(H31,'出場種目票'!$B$489:$K$608,4))</f>
        <v>#N/A</v>
      </c>
      <c r="K31" s="204" t="e">
        <f>IF(H31="","",VLOOKUP(H31,'出場種目票'!$B$489:$K$608,5))</f>
        <v>#N/A</v>
      </c>
      <c r="L31" s="175" t="s">
        <v>70</v>
      </c>
      <c r="M31" s="110">
        <f>'出場種目票'!$J263</f>
        <v>0</v>
      </c>
      <c r="N31" s="199" t="e">
        <f>IF(M31="","",VLOOKUP(M31,'出場種目票'!$B$489:$K$608,2))</f>
        <v>#N/A</v>
      </c>
      <c r="O31" s="379" t="e">
        <f>IF(M31="","",VLOOKUP(M31,'出場種目票'!$B$489:$K$608,4))</f>
        <v>#N/A</v>
      </c>
      <c r="P31" s="204" t="e">
        <f>IF(M31="","",VLOOKUP(M31,'出場種目票'!$B$489:$K$608,5))</f>
        <v>#N/A</v>
      </c>
      <c r="Q31" s="192" t="s">
        <v>70</v>
      </c>
      <c r="R31" s="110">
        <f>'出場種目票'!$J264</f>
        <v>0</v>
      </c>
      <c r="S31" s="199" t="e">
        <f>IF(R31="","",VLOOKUP(R31,'出場種目票'!$B$489:$K$608,2))</f>
        <v>#N/A</v>
      </c>
      <c r="T31" s="379" t="e">
        <f>IF(R31="","",VLOOKUP(R31,'出場種目票'!$B$489:$K$608,4))</f>
        <v>#N/A</v>
      </c>
      <c r="U31" s="204" t="e">
        <f>IF(R31="","",VLOOKUP(R31,'出場種目票'!$B$489:$K$608,5))</f>
        <v>#N/A</v>
      </c>
      <c r="V31" s="175" t="s">
        <v>70</v>
      </c>
      <c r="W31" s="110">
        <f>'出場種目票'!$J265</f>
        <v>0</v>
      </c>
      <c r="X31" s="199" t="e">
        <f>IF(W31="","",VLOOKUP(W31,'出場種目票'!$B$489:$K$608,2))</f>
        <v>#N/A</v>
      </c>
      <c r="Y31" s="379" t="e">
        <f>IF(W31="","",VLOOKUP(W31,'出場種目票'!$B$489:$K$608,4))</f>
        <v>#N/A</v>
      </c>
      <c r="Z31" s="204" t="e">
        <f>IF(W31="","",VLOOKUP(W31,'出場種目票'!$B$489:$K$608,5))</f>
        <v>#N/A</v>
      </c>
      <c r="AA31" s="192" t="s">
        <v>70</v>
      </c>
      <c r="AB31" s="110">
        <f>'出場種目票'!$J266</f>
        <v>0</v>
      </c>
      <c r="AC31" s="199" t="e">
        <f>IF(AB31="","",VLOOKUP(AB31,'出場種目票'!$B$489:$K$608,2))</f>
        <v>#N/A</v>
      </c>
      <c r="AD31" s="379" t="e">
        <f>IF(AB31="","",VLOOKUP(AB31,'出場種目票'!$B$489:$K$608,4))</f>
        <v>#N/A</v>
      </c>
      <c r="AE31" s="204" t="e">
        <f>IF(AB31="","",VLOOKUP(AB31,'出場種目票'!$B$489:$K$608,5))</f>
        <v>#N/A</v>
      </c>
      <c r="AF31" s="177" t="s">
        <v>70</v>
      </c>
      <c r="AG31" s="421"/>
      <c r="AH31" s="422"/>
      <c r="AI31" s="423"/>
      <c r="AJ31" s="422"/>
      <c r="AK31" s="71"/>
      <c r="AL31" s="424"/>
      <c r="AM31" s="422"/>
      <c r="AN31" s="423"/>
      <c r="AO31" s="422"/>
      <c r="AP31" s="71"/>
    </row>
    <row r="32" spans="1:42" ht="18.75" customHeight="1">
      <c r="A32" s="76"/>
      <c r="B32" s="98"/>
      <c r="C32" s="111"/>
      <c r="D32" s="200" t="e">
        <f>IF(C33="","",VLOOKUP(C33,'出場種目票'!$B$489:$K$608,10))</f>
        <v>#N/A</v>
      </c>
      <c r="E32" s="380"/>
      <c r="F32" s="184"/>
      <c r="G32" s="193"/>
      <c r="H32" s="112"/>
      <c r="I32" s="200" t="e">
        <f>IF(H33="","",VLOOKUP(H33,'出場種目票'!$B$489:$K$608,10))</f>
        <v>#N/A</v>
      </c>
      <c r="J32" s="380"/>
      <c r="K32" s="184"/>
      <c r="L32" s="167"/>
      <c r="M32" s="112"/>
      <c r="N32" s="200" t="e">
        <f>IF(M33="","",VLOOKUP(M33,'出場種目票'!$B$489:$K$608,10))</f>
        <v>#N/A</v>
      </c>
      <c r="O32" s="380"/>
      <c r="P32" s="184"/>
      <c r="Q32" s="193"/>
      <c r="R32" s="112"/>
      <c r="S32" s="200" t="e">
        <f>IF(R33="","",VLOOKUP(R33,'出場種目票'!$B$489:$K$608,10))</f>
        <v>#N/A</v>
      </c>
      <c r="T32" s="380"/>
      <c r="U32" s="184"/>
      <c r="V32" s="167"/>
      <c r="W32" s="112"/>
      <c r="X32" s="200" t="e">
        <f>IF(W33="","",VLOOKUP(W33,'出場種目票'!$B$489:$K$608,10))</f>
        <v>#N/A</v>
      </c>
      <c r="Y32" s="380"/>
      <c r="Z32" s="184"/>
      <c r="AA32" s="193"/>
      <c r="AB32" s="112"/>
      <c r="AC32" s="200" t="e">
        <f>IF(AB33="","",VLOOKUP(AB33,'出場種目票'!$B$489:$K$608,10))</f>
        <v>#N/A</v>
      </c>
      <c r="AD32" s="380"/>
      <c r="AE32" s="184"/>
      <c r="AF32" s="172"/>
      <c r="AG32" s="421"/>
      <c r="AH32" s="425"/>
      <c r="AI32" s="423"/>
      <c r="AJ32" s="426"/>
      <c r="AK32" s="40"/>
      <c r="AL32" s="424"/>
      <c r="AM32" s="425"/>
      <c r="AN32" s="423"/>
      <c r="AO32" s="426"/>
      <c r="AP32" s="40"/>
    </row>
    <row r="33" spans="1:42" ht="26.25" customHeight="1" thickBot="1">
      <c r="A33" s="78"/>
      <c r="B33" s="289" t="s">
        <v>400</v>
      </c>
      <c r="C33" s="109">
        <f>'出場種目票'!$J268</f>
        <v>0</v>
      </c>
      <c r="D33" s="199" t="e">
        <f>IF(C33="","",VLOOKUP(C33,'出場種目票'!$B$489:$K$608,2))</f>
        <v>#N/A</v>
      </c>
      <c r="E33" s="379" t="e">
        <f>IF(C33="","",VLOOKUP(C33,'出場種目票'!$B$489:$K$608,4))</f>
        <v>#N/A</v>
      </c>
      <c r="F33" s="204" t="e">
        <f>IF(C33="","",VLOOKUP(C33,'出場種目票'!$B$489:$K$608,5))</f>
        <v>#N/A</v>
      </c>
      <c r="G33" s="192" t="s">
        <v>70</v>
      </c>
      <c r="H33" s="110">
        <f>'出場種目票'!$J269</f>
        <v>0</v>
      </c>
      <c r="I33" s="199" t="e">
        <f>IF(H33="","",VLOOKUP(H33,'出場種目票'!$B$489:$K$608,2))</f>
        <v>#N/A</v>
      </c>
      <c r="J33" s="379" t="e">
        <f>IF(H33="","",VLOOKUP(H33,'出場種目票'!$B$489:$K$608,4))</f>
        <v>#N/A</v>
      </c>
      <c r="K33" s="204" t="e">
        <f>IF(H33="","",VLOOKUP(H33,'出場種目票'!$B$489:$K$608,5))</f>
        <v>#N/A</v>
      </c>
      <c r="L33" s="175" t="s">
        <v>70</v>
      </c>
      <c r="M33" s="110">
        <f>'出場種目票'!$J270</f>
        <v>0</v>
      </c>
      <c r="N33" s="199" t="e">
        <f>IF(M33="","",VLOOKUP(M33,'出場種目票'!$B$489:$K$608,2))</f>
        <v>#N/A</v>
      </c>
      <c r="O33" s="379" t="e">
        <f>IF(M33="","",VLOOKUP(M33,'出場種目票'!$B$489:$K$608,4))</f>
        <v>#N/A</v>
      </c>
      <c r="P33" s="204" t="e">
        <f>IF(M33="","",VLOOKUP(M33,'出場種目票'!$B$489:$K$608,5))</f>
        <v>#N/A</v>
      </c>
      <c r="Q33" s="192" t="s">
        <v>70</v>
      </c>
      <c r="R33" s="110">
        <f>'出場種目票'!$J271</f>
        <v>0</v>
      </c>
      <c r="S33" s="199" t="e">
        <f>IF(R33="","",VLOOKUP(R33,'出場種目票'!$B$489:$K$608,2))</f>
        <v>#N/A</v>
      </c>
      <c r="T33" s="379" t="e">
        <f>IF(R33="","",VLOOKUP(R33,'出場種目票'!$B$489:$K$608,4))</f>
        <v>#N/A</v>
      </c>
      <c r="U33" s="204" t="e">
        <f>IF(R33="","",VLOOKUP(R33,'出場種目票'!$B$489:$K$608,5))</f>
        <v>#N/A</v>
      </c>
      <c r="V33" s="175" t="s">
        <v>70</v>
      </c>
      <c r="W33" s="110">
        <f>'出場種目票'!$J272</f>
        <v>0</v>
      </c>
      <c r="X33" s="199" t="e">
        <f>IF(W33="","",VLOOKUP(W33,'出場種目票'!$B$489:$K$608,2))</f>
        <v>#N/A</v>
      </c>
      <c r="Y33" s="379" t="e">
        <f>IF(W33="","",VLOOKUP(W33,'出場種目票'!$B$489:$K$608,4))</f>
        <v>#N/A</v>
      </c>
      <c r="Z33" s="204" t="e">
        <f>IF(W33="","",VLOOKUP(W33,'出場種目票'!$B$489:$K$608,5))</f>
        <v>#N/A</v>
      </c>
      <c r="AA33" s="192" t="s">
        <v>70</v>
      </c>
      <c r="AB33" s="110">
        <f>'出場種目票'!$J273</f>
        <v>0</v>
      </c>
      <c r="AC33" s="199" t="e">
        <f>IF(AB33="","",VLOOKUP(AB33,'出場種目票'!$B$489:$K$608,2))</f>
        <v>#N/A</v>
      </c>
      <c r="AD33" s="379" t="e">
        <f>IF(AB33="","",VLOOKUP(AB33,'出場種目票'!$B$489:$K$608,4))</f>
        <v>#N/A</v>
      </c>
      <c r="AE33" s="204" t="e">
        <f>IF(AB33="","",VLOOKUP(AB33,'出場種目票'!$B$489:$K$608,5))</f>
        <v>#N/A</v>
      </c>
      <c r="AF33" s="177" t="s">
        <v>70</v>
      </c>
      <c r="AG33" s="427"/>
      <c r="AH33" s="428"/>
      <c r="AI33" s="429"/>
      <c r="AJ33" s="428"/>
      <c r="AK33" s="195"/>
      <c r="AL33" s="430"/>
      <c r="AM33" s="428"/>
      <c r="AN33" s="429"/>
      <c r="AO33" s="428"/>
      <c r="AP33" s="195"/>
    </row>
    <row r="34" spans="1:42" ht="18.75" customHeight="1">
      <c r="A34" s="76"/>
      <c r="B34" s="96"/>
      <c r="C34" s="111"/>
      <c r="D34" s="200" t="e">
        <f>IF(C35="","",VLOOKUP(C35,'出場種目票'!$B$489:$K$608,10))</f>
        <v>#N/A</v>
      </c>
      <c r="E34" s="380"/>
      <c r="F34" s="184"/>
      <c r="G34" s="193"/>
      <c r="H34" s="112"/>
      <c r="I34" s="200" t="e">
        <f>IF(H35="","",VLOOKUP(H35,'出場種目票'!$B$489:$K$608,10))</f>
        <v>#N/A</v>
      </c>
      <c r="J34" s="380"/>
      <c r="K34" s="184"/>
      <c r="L34" s="167"/>
      <c r="M34" s="112"/>
      <c r="N34" s="200" t="e">
        <f>IF(M35="","",VLOOKUP(M35,'出場種目票'!$B$489:$K$608,10))</f>
        <v>#N/A</v>
      </c>
      <c r="O34" s="380"/>
      <c r="P34" s="184"/>
      <c r="Q34" s="193"/>
      <c r="R34" s="112"/>
      <c r="S34" s="200" t="e">
        <f>IF(R35="","",VLOOKUP(R35,'出場種目票'!$B$489:$K$608,10))</f>
        <v>#N/A</v>
      </c>
      <c r="T34" s="380"/>
      <c r="U34" s="184"/>
      <c r="V34" s="167"/>
      <c r="W34" s="112"/>
      <c r="X34" s="200" t="e">
        <f>IF(W35="","",VLOOKUP(W35,'出場種目票'!$B$489:$K$608,10))</f>
        <v>#N/A</v>
      </c>
      <c r="Y34" s="380"/>
      <c r="Z34" s="184"/>
      <c r="AA34" s="193"/>
      <c r="AB34" s="112"/>
      <c r="AC34" s="200" t="e">
        <f>IF(AB35="","",VLOOKUP(AB35,'出場種目票'!$B$489:$K$608,10))</f>
        <v>#N/A</v>
      </c>
      <c r="AD34" s="380"/>
      <c r="AE34" s="184"/>
      <c r="AF34" s="167"/>
      <c r="AG34" s="186"/>
      <c r="AH34" s="198" t="e">
        <f>IF(AG35="","",VLOOKUP(AG35,'出場種目票'!$B$489:$K$608,10))</f>
        <v>#N/A</v>
      </c>
      <c r="AI34" s="378"/>
      <c r="AJ34" s="183"/>
      <c r="AK34" s="40"/>
      <c r="AL34" s="186"/>
      <c r="AM34" s="198" t="e">
        <f>IF(AL35="","",VLOOKUP(AL35,'出場種目票'!$B$489:$K$608,10))</f>
        <v>#N/A</v>
      </c>
      <c r="AN34" s="378"/>
      <c r="AO34" s="183"/>
      <c r="AP34" s="408"/>
    </row>
    <row r="35" spans="1:42" ht="26.25" customHeight="1">
      <c r="A35" s="78"/>
      <c r="B35" s="97" t="s">
        <v>79</v>
      </c>
      <c r="C35" s="109">
        <f>'出場種目票'!$J274</f>
        <v>0</v>
      </c>
      <c r="D35" s="199" t="e">
        <f>IF(C35="","",VLOOKUP(C35,'出場種目票'!$B$489:$K$608,2))</f>
        <v>#N/A</v>
      </c>
      <c r="E35" s="379" t="e">
        <f>IF(C35="","",VLOOKUP(C35,'出場種目票'!$B$489:$K$608,4))</f>
        <v>#N/A</v>
      </c>
      <c r="F35" s="204" t="e">
        <f>IF(C35="","",VLOOKUP(C35,'出場種目票'!$B$489:$K$608,5))</f>
        <v>#N/A</v>
      </c>
      <c r="G35" s="192" t="s">
        <v>70</v>
      </c>
      <c r="H35" s="110">
        <f>'出場種目票'!$J275</f>
        <v>0</v>
      </c>
      <c r="I35" s="199" t="e">
        <f>IF(H35="","",VLOOKUP(H35,'出場種目票'!$B$489:$K$608,2))</f>
        <v>#N/A</v>
      </c>
      <c r="J35" s="379" t="e">
        <f>IF(H35="","",VLOOKUP(H35,'出場種目票'!$B$489:$K$608,4))</f>
        <v>#N/A</v>
      </c>
      <c r="K35" s="204" t="e">
        <f>IF(H35="","",VLOOKUP(H35,'出場種目票'!$B$489:$K$608,5))</f>
        <v>#N/A</v>
      </c>
      <c r="L35" s="175" t="s">
        <v>70</v>
      </c>
      <c r="M35" s="110">
        <f>'出場種目票'!$J276</f>
        <v>0</v>
      </c>
      <c r="N35" s="199" t="e">
        <f>IF(M35="","",VLOOKUP(M35,'出場種目票'!$B$489:$K$608,2))</f>
        <v>#N/A</v>
      </c>
      <c r="O35" s="379" t="e">
        <f>IF(M35="","",VLOOKUP(M35,'出場種目票'!$B$489:$K$608,4))</f>
        <v>#N/A</v>
      </c>
      <c r="P35" s="204" t="e">
        <f>IF(M35="","",VLOOKUP(M35,'出場種目票'!$B$489:$K$608,5))</f>
        <v>#N/A</v>
      </c>
      <c r="Q35" s="192" t="s">
        <v>70</v>
      </c>
      <c r="R35" s="110">
        <f>'出場種目票'!$J277</f>
        <v>0</v>
      </c>
      <c r="S35" s="199" t="e">
        <f>IF(R35="","",VLOOKUP(R35,'出場種目票'!$B$489:$K$608,2))</f>
        <v>#N/A</v>
      </c>
      <c r="T35" s="379" t="e">
        <f>IF(R35="","",VLOOKUP(R35,'出場種目票'!$B$489:$K$608,4))</f>
        <v>#N/A</v>
      </c>
      <c r="U35" s="204" t="e">
        <f>IF(R35="","",VLOOKUP(R35,'出場種目票'!$B$489:$K$608,5))</f>
        <v>#N/A</v>
      </c>
      <c r="V35" s="175" t="s">
        <v>70</v>
      </c>
      <c r="W35" s="110">
        <f>'出場種目票'!$J278</f>
        <v>0</v>
      </c>
      <c r="X35" s="199" t="e">
        <f>IF(W35="","",VLOOKUP(W35,'出場種目票'!$B$489:$K$608,2))</f>
        <v>#N/A</v>
      </c>
      <c r="Y35" s="379" t="e">
        <f>IF(W35="","",VLOOKUP(W35,'出場種目票'!$B$489:$K$608,4))</f>
        <v>#N/A</v>
      </c>
      <c r="Z35" s="204" t="e">
        <f>IF(W35="","",VLOOKUP(W35,'出場種目票'!$B$489:$K$608,5))</f>
        <v>#N/A</v>
      </c>
      <c r="AA35" s="192" t="s">
        <v>70</v>
      </c>
      <c r="AB35" s="110">
        <f>'出場種目票'!$J279</f>
        <v>0</v>
      </c>
      <c r="AC35" s="199" t="e">
        <f>IF(AB35="","",VLOOKUP(AB35,'出場種目票'!$B$489:$K$608,2))</f>
        <v>#N/A</v>
      </c>
      <c r="AD35" s="379" t="e">
        <f>IF(AB35="","",VLOOKUP(AB35,'出場種目票'!$B$489:$K$608,4))</f>
        <v>#N/A</v>
      </c>
      <c r="AE35" s="204" t="e">
        <f>IF(AB35="","",VLOOKUP(AB35,'出場種目票'!$B$489:$K$608,5))</f>
        <v>#N/A</v>
      </c>
      <c r="AF35" s="175" t="s">
        <v>70</v>
      </c>
      <c r="AG35" s="110">
        <f>'出場種目票'!$J280</f>
        <v>0</v>
      </c>
      <c r="AH35" s="199" t="e">
        <f>IF(AG35="","",VLOOKUP(AG35,'出場種目票'!$B$489:$K$608,2))</f>
        <v>#N/A</v>
      </c>
      <c r="AI35" s="379" t="e">
        <f>IF(AG35="","",VLOOKUP(AG35,'出場種目票'!$B$489:$K$608,4))</f>
        <v>#N/A</v>
      </c>
      <c r="AJ35" s="204" t="e">
        <f>IF(AG35="","",VLOOKUP(AG35,'出場種目票'!$B$489:$K$608,5))</f>
        <v>#N/A</v>
      </c>
      <c r="AK35" s="192" t="s">
        <v>70</v>
      </c>
      <c r="AL35" s="110">
        <f>'出場種目票'!$J281</f>
        <v>0</v>
      </c>
      <c r="AM35" s="199" t="e">
        <f>IF(AL35="","",VLOOKUP(AL35,'出場種目票'!$B$489:$K$608,2))</f>
        <v>#N/A</v>
      </c>
      <c r="AN35" s="379" t="e">
        <f>IF(AL35="","",VLOOKUP(AL35,'出場種目票'!$B$489:$K$608,4))</f>
        <v>#N/A</v>
      </c>
      <c r="AO35" s="204" t="e">
        <f>IF(AL35="","",VLOOKUP(AL35,'出場種目票'!$B$489:$K$608,5))</f>
        <v>#N/A</v>
      </c>
      <c r="AP35" s="177" t="s">
        <v>70</v>
      </c>
    </row>
    <row r="36" spans="1:42" ht="18.75" customHeight="1">
      <c r="A36" s="76"/>
      <c r="B36" s="96"/>
      <c r="C36" s="111"/>
      <c r="D36" s="200" t="e">
        <f>IF(C37="","",VLOOKUP(C37,'出場種目票'!$B$489:$K$608,10))</f>
        <v>#N/A</v>
      </c>
      <c r="E36" s="380"/>
      <c r="F36" s="184"/>
      <c r="G36" s="193"/>
      <c r="H36" s="112"/>
      <c r="I36" s="200" t="e">
        <f>IF(H37="","",VLOOKUP(H37,'出場種目票'!$B$489:$K$608,10))</f>
        <v>#N/A</v>
      </c>
      <c r="J36" s="380"/>
      <c r="K36" s="184"/>
      <c r="L36" s="167"/>
      <c r="M36" s="112"/>
      <c r="N36" s="200" t="e">
        <f>IF(M37="","",VLOOKUP(M37,'出場種目票'!$B$489:$K$608,10))</f>
        <v>#N/A</v>
      </c>
      <c r="O36" s="380"/>
      <c r="P36" s="184"/>
      <c r="Q36" s="193"/>
      <c r="R36" s="112"/>
      <c r="S36" s="200" t="e">
        <f>IF(R37="","",VLOOKUP(R37,'出場種目票'!$B$489:$K$608,10))</f>
        <v>#N/A</v>
      </c>
      <c r="T36" s="380"/>
      <c r="U36" s="184"/>
      <c r="V36" s="167"/>
      <c r="W36" s="112"/>
      <c r="X36" s="200" t="e">
        <f>IF(W37="","",VLOOKUP(W37,'出場種目票'!$B$489:$K$608,10))</f>
        <v>#N/A</v>
      </c>
      <c r="Y36" s="380"/>
      <c r="Z36" s="184"/>
      <c r="AA36" s="193"/>
      <c r="AB36" s="112"/>
      <c r="AC36" s="200" t="e">
        <f>IF(AB37="","",VLOOKUP(AB37,'出場種目票'!$B$489:$K$608,10))</f>
        <v>#N/A</v>
      </c>
      <c r="AD36" s="380"/>
      <c r="AE36" s="184"/>
      <c r="AF36" s="167"/>
      <c r="AG36" s="112"/>
      <c r="AH36" s="200" t="e">
        <f>IF(AG37="","",VLOOKUP(AG37,'出場種目票'!$B$489:$K$608,10))</f>
        <v>#N/A</v>
      </c>
      <c r="AI36" s="380"/>
      <c r="AJ36" s="184"/>
      <c r="AK36" s="193"/>
      <c r="AL36" s="112"/>
      <c r="AM36" s="200" t="e">
        <f>IF(AL37="","",VLOOKUP(AL37,'出場種目票'!$B$489:$K$608,10))</f>
        <v>#N/A</v>
      </c>
      <c r="AN36" s="380"/>
      <c r="AO36" s="184"/>
      <c r="AP36" s="172"/>
    </row>
    <row r="37" spans="1:42" ht="26.25" customHeight="1">
      <c r="A37" s="76"/>
      <c r="B37" s="97" t="s">
        <v>82</v>
      </c>
      <c r="C37" s="109">
        <f>'出場種目票'!$J282</f>
        <v>0</v>
      </c>
      <c r="D37" s="199" t="e">
        <f>IF(C37="","",VLOOKUP(C37,'出場種目票'!$B$489:$K$608,2))</f>
        <v>#N/A</v>
      </c>
      <c r="E37" s="379" t="e">
        <f>IF(C37="","",VLOOKUP(C37,'出場種目票'!$B$489:$K$608,4))</f>
        <v>#N/A</v>
      </c>
      <c r="F37" s="204" t="e">
        <f>IF(C37="","",VLOOKUP(C37,'出場種目票'!$B$489:$K$608,5))</f>
        <v>#N/A</v>
      </c>
      <c r="G37" s="192" t="s">
        <v>70</v>
      </c>
      <c r="H37" s="110">
        <f>'出場種目票'!$J283</f>
        <v>0</v>
      </c>
      <c r="I37" s="199" t="e">
        <f>IF(H37="","",VLOOKUP(H37,'出場種目票'!$B$489:$K$608,2))</f>
        <v>#N/A</v>
      </c>
      <c r="J37" s="379" t="e">
        <f>IF(H37="","",VLOOKUP(H37,'出場種目票'!$B$489:$K$608,4))</f>
        <v>#N/A</v>
      </c>
      <c r="K37" s="204" t="e">
        <f>IF(H37="","",VLOOKUP(H37,'出場種目票'!$B$489:$K$608,5))</f>
        <v>#N/A</v>
      </c>
      <c r="L37" s="175" t="s">
        <v>70</v>
      </c>
      <c r="M37" s="110">
        <f>'出場種目票'!$J284</f>
        <v>0</v>
      </c>
      <c r="N37" s="199" t="e">
        <f>IF(M37="","",VLOOKUP(M37,'出場種目票'!$B$489:$K$608,2))</f>
        <v>#N/A</v>
      </c>
      <c r="O37" s="379" t="e">
        <f>IF(M37="","",VLOOKUP(M37,'出場種目票'!$B$489:$K$608,4))</f>
        <v>#N/A</v>
      </c>
      <c r="P37" s="204" t="e">
        <f>IF(M37="","",VLOOKUP(M37,'出場種目票'!$B$489:$K$608,5))</f>
        <v>#N/A</v>
      </c>
      <c r="Q37" s="192" t="s">
        <v>70</v>
      </c>
      <c r="R37" s="110">
        <f>'出場種目票'!$J285</f>
        <v>0</v>
      </c>
      <c r="S37" s="199" t="e">
        <f>IF(R37="","",VLOOKUP(R37,'出場種目票'!$B$489:$K$608,2))</f>
        <v>#N/A</v>
      </c>
      <c r="T37" s="379" t="e">
        <f>IF(R37="","",VLOOKUP(R37,'出場種目票'!$B$489:$K$608,4))</f>
        <v>#N/A</v>
      </c>
      <c r="U37" s="204" t="e">
        <f>IF(R37="","",VLOOKUP(R37,'出場種目票'!$B$489:$K$608,5))</f>
        <v>#N/A</v>
      </c>
      <c r="V37" s="175" t="s">
        <v>70</v>
      </c>
      <c r="W37" s="110">
        <f>'出場種目票'!$J286</f>
        <v>0</v>
      </c>
      <c r="X37" s="199" t="e">
        <f>IF(W37="","",VLOOKUP(W37,'出場種目票'!$B$489:$K$608,2))</f>
        <v>#N/A</v>
      </c>
      <c r="Y37" s="379" t="e">
        <f>IF(W37="","",VLOOKUP(W37,'出場種目票'!$B$489:$K$608,4))</f>
        <v>#N/A</v>
      </c>
      <c r="Z37" s="204" t="e">
        <f>IF(W37="","",VLOOKUP(W37,'出場種目票'!$B$489:$K$608,5))</f>
        <v>#N/A</v>
      </c>
      <c r="AA37" s="192" t="s">
        <v>70</v>
      </c>
      <c r="AB37" s="110">
        <f>'出場種目票'!$J287</f>
        <v>0</v>
      </c>
      <c r="AC37" s="199" t="e">
        <f>IF(AB37="","",VLOOKUP(AB37,'出場種目票'!$B$489:$K$608,2))</f>
        <v>#N/A</v>
      </c>
      <c r="AD37" s="379" t="e">
        <f>IF(AB37="","",VLOOKUP(AB37,'出場種目票'!$B$489:$K$608,4))</f>
        <v>#N/A</v>
      </c>
      <c r="AE37" s="204" t="e">
        <f>IF(AB37="","",VLOOKUP(AB37,'出場種目票'!$B$489:$K$608,5))</f>
        <v>#N/A</v>
      </c>
      <c r="AF37" s="175" t="s">
        <v>70</v>
      </c>
      <c r="AG37" s="110">
        <f>'出場種目票'!$J288</f>
        <v>0</v>
      </c>
      <c r="AH37" s="199" t="e">
        <f>IF(AG37="","",VLOOKUP(AG37,'出場種目票'!$B$489:$K$608,2))</f>
        <v>#N/A</v>
      </c>
      <c r="AI37" s="379" t="e">
        <f>IF(AG37="","",VLOOKUP(AG37,'出場種目票'!$B$489:$K$608,4))</f>
        <v>#N/A</v>
      </c>
      <c r="AJ37" s="204" t="e">
        <f>IF(AG37="","",VLOOKUP(AG37,'出場種目票'!$B$489:$K$608,5))</f>
        <v>#N/A</v>
      </c>
      <c r="AK37" s="192" t="s">
        <v>70</v>
      </c>
      <c r="AL37" s="110">
        <f>'出場種目票'!$J289</f>
        <v>0</v>
      </c>
      <c r="AM37" s="199" t="e">
        <f>IF(AL37="","",VLOOKUP(AL37,'出場種目票'!$B$489:$K$608,2))</f>
        <v>#N/A</v>
      </c>
      <c r="AN37" s="379" t="e">
        <f>IF(AL37="","",VLOOKUP(AL37,'出場種目票'!$B$489:$K$608,4))</f>
        <v>#N/A</v>
      </c>
      <c r="AO37" s="204" t="e">
        <f>IF(AL37="","",VLOOKUP(AL37,'出場種目票'!$B$489:$K$608,5))</f>
        <v>#N/A</v>
      </c>
      <c r="AP37" s="177" t="s">
        <v>70</v>
      </c>
    </row>
    <row r="38" spans="1:42" ht="18.75" customHeight="1">
      <c r="A38" s="76"/>
      <c r="B38" s="96"/>
      <c r="C38" s="111"/>
      <c r="D38" s="200" t="e">
        <f>IF(C39="","",VLOOKUP(C39,'出場種目票'!$B$489:$K$608,10))</f>
        <v>#N/A</v>
      </c>
      <c r="E38" s="380"/>
      <c r="F38" s="184"/>
      <c r="G38" s="193"/>
      <c r="H38" s="113"/>
      <c r="I38" s="200" t="e">
        <f>IF(H39="","",VLOOKUP(H39,'出場種目票'!$B$489:$K$608,10))</f>
        <v>#N/A</v>
      </c>
      <c r="J38" s="380"/>
      <c r="K38" s="184"/>
      <c r="L38" s="167"/>
      <c r="M38" s="112"/>
      <c r="N38" s="200" t="e">
        <f>IF(M39="","",VLOOKUP(M39,'出場種目票'!$B$489:$K$608,10))</f>
        <v>#N/A</v>
      </c>
      <c r="O38" s="380"/>
      <c r="P38" s="184"/>
      <c r="Q38" s="193"/>
      <c r="R38" s="113"/>
      <c r="S38" s="200" t="e">
        <f>IF(R39="","",VLOOKUP(R39,'出場種目票'!$B$489:$K$608,10))</f>
        <v>#N/A</v>
      </c>
      <c r="T38" s="380"/>
      <c r="U38" s="184"/>
      <c r="V38" s="167"/>
      <c r="W38" s="112"/>
      <c r="X38" s="200" t="e">
        <f>IF(W39="","",VLOOKUP(W39,'出場種目票'!$B$489:$K$608,10))</f>
        <v>#N/A</v>
      </c>
      <c r="Y38" s="380"/>
      <c r="Z38" s="184"/>
      <c r="AA38" s="193"/>
      <c r="AB38" s="113"/>
      <c r="AC38" s="200" t="e">
        <f>IF(AB39="","",VLOOKUP(AB39,'出場種目票'!$B$489:$K$608,10))</f>
        <v>#N/A</v>
      </c>
      <c r="AD38" s="380"/>
      <c r="AE38" s="184"/>
      <c r="AF38" s="167"/>
      <c r="AG38" s="112"/>
      <c r="AH38" s="200" t="e">
        <f>IF(AG39="","",VLOOKUP(AG39,'出場種目票'!$B$489:$K$608,10))</f>
        <v>#N/A</v>
      </c>
      <c r="AI38" s="380"/>
      <c r="AJ38" s="184"/>
      <c r="AK38" s="193"/>
      <c r="AL38" s="113"/>
      <c r="AM38" s="200" t="e">
        <f>IF(AL39="","",VLOOKUP(AL39,'出場種目票'!$B$489:$K$608,10))</f>
        <v>#N/A</v>
      </c>
      <c r="AN38" s="380"/>
      <c r="AO38" s="184"/>
      <c r="AP38" s="172"/>
    </row>
    <row r="39" spans="1:42" ht="26.25" customHeight="1" thickBot="1">
      <c r="A39" s="76"/>
      <c r="B39" s="188" t="s">
        <v>81</v>
      </c>
      <c r="C39" s="189">
        <f>'出場種目票'!$J290</f>
        <v>0</v>
      </c>
      <c r="D39" s="201" t="e">
        <f>IF(C39="","",VLOOKUP(C39,'出場種目票'!$B$489:$K$608,2))</f>
        <v>#N/A</v>
      </c>
      <c r="E39" s="379" t="e">
        <f>IF(C39="","",VLOOKUP(C39,'出場種目票'!$B$489:$K$608,4))</f>
        <v>#N/A</v>
      </c>
      <c r="F39" s="204" t="e">
        <f>IF(C39="","",VLOOKUP(C39,'出場種目票'!$B$489:$K$608,5))</f>
        <v>#N/A</v>
      </c>
      <c r="G39" s="71" t="s">
        <v>70</v>
      </c>
      <c r="H39" s="186">
        <f>'出場種目票'!$J291</f>
        <v>0</v>
      </c>
      <c r="I39" s="201" t="e">
        <f>IF(H39="","",VLOOKUP(H39,'出場種目票'!$B$489:$K$608,2))</f>
        <v>#N/A</v>
      </c>
      <c r="J39" s="379" t="e">
        <f>IF(H39="","",VLOOKUP(H39,'出場種目票'!$B$489:$K$608,4))</f>
        <v>#N/A</v>
      </c>
      <c r="K39" s="204" t="e">
        <f>IF(H39="","",VLOOKUP(H39,'出場種目票'!$B$489:$K$608,5))</f>
        <v>#N/A</v>
      </c>
      <c r="L39" s="209" t="s">
        <v>70</v>
      </c>
      <c r="M39" s="186">
        <f>'出場種目票'!$J292</f>
        <v>0</v>
      </c>
      <c r="N39" s="201" t="e">
        <f>IF(M39="","",VLOOKUP(M39,'出場種目票'!$B$489:$K$608,2))</f>
        <v>#N/A</v>
      </c>
      <c r="O39" s="379" t="e">
        <f>IF(M39="","",VLOOKUP(M39,'出場種目票'!$B$489:$K$608,4))</f>
        <v>#N/A</v>
      </c>
      <c r="P39" s="204" t="e">
        <f>IF(M39="","",VLOOKUP(M39,'出場種目票'!$B$489:$K$608,5))</f>
        <v>#N/A</v>
      </c>
      <c r="Q39" s="71" t="s">
        <v>70</v>
      </c>
      <c r="R39" s="186">
        <f>'出場種目票'!$J293</f>
        <v>0</v>
      </c>
      <c r="S39" s="201" t="e">
        <f>IF(R39="","",VLOOKUP(R39,'出場種目票'!$B$489:$K$608,2))</f>
        <v>#N/A</v>
      </c>
      <c r="T39" s="379" t="e">
        <f>IF(R39="","",VLOOKUP(R39,'出場種目票'!$B$489:$K$608,4))</f>
        <v>#N/A</v>
      </c>
      <c r="U39" s="204" t="e">
        <f>IF(R39="","",VLOOKUP(R39,'出場種目票'!$B$489:$K$608,5))</f>
        <v>#N/A</v>
      </c>
      <c r="V39" s="209" t="s">
        <v>70</v>
      </c>
      <c r="W39" s="186">
        <f>'出場種目票'!$J294</f>
        <v>0</v>
      </c>
      <c r="X39" s="201" t="e">
        <f>IF(W39="","",VLOOKUP(W39,'出場種目票'!$B$489:$K$608,2))</f>
        <v>#N/A</v>
      </c>
      <c r="Y39" s="379" t="e">
        <f>IF(W39="","",VLOOKUP(W39,'出場種目票'!$B$489:$K$608,4))</f>
        <v>#N/A</v>
      </c>
      <c r="Z39" s="204" t="e">
        <f>IF(W39="","",VLOOKUP(W39,'出場種目票'!$B$489:$K$608,5))</f>
        <v>#N/A</v>
      </c>
      <c r="AA39" s="71" t="s">
        <v>70</v>
      </c>
      <c r="AB39" s="186">
        <f>'出場種目票'!$J295</f>
        <v>0</v>
      </c>
      <c r="AC39" s="201" t="e">
        <f>IF(AB39="","",VLOOKUP(AB39,'出場種目票'!$B$489:$K$608,2))</f>
        <v>#N/A</v>
      </c>
      <c r="AD39" s="379" t="e">
        <f>IF(AB39="","",VLOOKUP(AB39,'出場種目票'!$B$489:$K$608,4))</f>
        <v>#N/A</v>
      </c>
      <c r="AE39" s="204" t="e">
        <f>IF(AB39="","",VLOOKUP(AB39,'出場種目票'!$B$489:$K$608,5))</f>
        <v>#N/A</v>
      </c>
      <c r="AF39" s="209" t="s">
        <v>70</v>
      </c>
      <c r="AG39" s="186">
        <f>'出場種目票'!$J296</f>
        <v>0</v>
      </c>
      <c r="AH39" s="201" t="e">
        <f>IF(AG39="","",VLOOKUP(AG39,'出場種目票'!$B$489:$K$608,2))</f>
        <v>#N/A</v>
      </c>
      <c r="AI39" s="379" t="e">
        <f>IF(AG39="","",VLOOKUP(AG39,'出場種目票'!$B$489:$K$608,4))</f>
        <v>#N/A</v>
      </c>
      <c r="AJ39" s="204" t="e">
        <f>IF(AG39="","",VLOOKUP(AG39,'出場種目票'!$B$489:$K$608,5))</f>
        <v>#N/A</v>
      </c>
      <c r="AK39" s="71" t="s">
        <v>70</v>
      </c>
      <c r="AL39" s="186">
        <f>'出場種目票'!$J297</f>
        <v>0</v>
      </c>
      <c r="AM39" s="201" t="e">
        <f>IF(AL39="","",VLOOKUP(AL39,'出場種目票'!$B$489:$K$608,2))</f>
        <v>#N/A</v>
      </c>
      <c r="AN39" s="379" t="e">
        <f>IF(AL39="","",VLOOKUP(AL39,'出場種目票'!$B$489:$K$608,4))</f>
        <v>#N/A</v>
      </c>
      <c r="AO39" s="204" t="e">
        <f>IF(AL39="","",VLOOKUP(AL39,'出場種目票'!$B$489:$K$608,5))</f>
        <v>#N/A</v>
      </c>
      <c r="AP39" s="197" t="s">
        <v>70</v>
      </c>
    </row>
    <row r="40" spans="1:42" ht="18.75" customHeight="1">
      <c r="A40" s="77">
        <v>1</v>
      </c>
      <c r="B40" s="90"/>
      <c r="C40" s="116"/>
      <c r="D40" s="202" t="e">
        <f>IF(C41="","",VLOOKUP(C41,'出場種目票'!$B$489:$K$608,10))</f>
        <v>#N/A</v>
      </c>
      <c r="E40" s="381"/>
      <c r="F40" s="185"/>
      <c r="G40" s="194"/>
      <c r="H40" s="117"/>
      <c r="I40" s="202" t="e">
        <f>IF(H41="","",VLOOKUP(H41,'出場種目票'!$B$489:$K$608,10))</f>
        <v>#N/A</v>
      </c>
      <c r="J40" s="381"/>
      <c r="K40" s="185"/>
      <c r="L40" s="290"/>
      <c r="M40" s="291"/>
      <c r="N40" s="202" t="e">
        <f>IF(M41="","",VLOOKUP(M41,'出場種目票'!$B$489:$K$608,10))</f>
        <v>#N/A</v>
      </c>
      <c r="O40" s="381"/>
      <c r="P40" s="185"/>
      <c r="Q40" s="194"/>
      <c r="R40" s="117"/>
      <c r="S40" s="202" t="e">
        <f>IF(R41="","",VLOOKUP(R41,'出場種目票'!$B$489:$K$608,10))</f>
        <v>#N/A</v>
      </c>
      <c r="T40" s="381"/>
      <c r="U40" s="185"/>
      <c r="V40" s="290"/>
      <c r="W40" s="291"/>
      <c r="X40" s="202" t="e">
        <f>IF(W41="","",VLOOKUP(W41,'出場種目票'!$B$489:$K$608,10))</f>
        <v>#N/A</v>
      </c>
      <c r="Y40" s="381"/>
      <c r="Z40" s="185"/>
      <c r="AA40" s="194"/>
      <c r="AB40" s="117"/>
      <c r="AC40" s="202" t="e">
        <f>IF(AB41="","",VLOOKUP(AB41,'出場種目票'!$B$489:$K$608,10))</f>
        <v>#N/A</v>
      </c>
      <c r="AD40" s="381"/>
      <c r="AE40" s="185"/>
      <c r="AF40" s="290"/>
      <c r="AG40" s="291"/>
      <c r="AH40" s="202" t="e">
        <f>IF(AG41="","",VLOOKUP(AG41,'出場種目票'!$B$489:$K$608,10))</f>
        <v>#N/A</v>
      </c>
      <c r="AI40" s="381"/>
      <c r="AJ40" s="185"/>
      <c r="AK40" s="194"/>
      <c r="AL40" s="117"/>
      <c r="AM40" s="202" t="e">
        <f>IF(AL41="","",VLOOKUP(AL41,'出場種目票'!$B$489:$K$608,10))</f>
        <v>#N/A</v>
      </c>
      <c r="AN40" s="381"/>
      <c r="AO40" s="185"/>
      <c r="AP40" s="190"/>
    </row>
    <row r="41" spans="1:42" ht="26.25" customHeight="1">
      <c r="A41" s="78" t="s">
        <v>93</v>
      </c>
      <c r="B41" s="97" t="s">
        <v>88</v>
      </c>
      <c r="C41" s="109">
        <f>'出場種目票'!$J298</f>
        <v>0</v>
      </c>
      <c r="D41" s="199" t="e">
        <f>IF(C41="","",VLOOKUP(C41,'出場種目票'!$B$489:$K$608,2))</f>
        <v>#N/A</v>
      </c>
      <c r="E41" s="379" t="e">
        <f>IF(C41="","",VLOOKUP(C41,'出場種目票'!$B$489:$K$608,4))</f>
        <v>#N/A</v>
      </c>
      <c r="F41" s="204" t="e">
        <f>IF(C41="","",VLOOKUP(C41,'出場種目票'!$B$489:$K$608,5))</f>
        <v>#N/A</v>
      </c>
      <c r="G41" s="192" t="s">
        <v>70</v>
      </c>
      <c r="H41" s="110">
        <f>'出場種目票'!$J299</f>
        <v>0</v>
      </c>
      <c r="I41" s="199" t="e">
        <f>IF(H41="","",VLOOKUP(H41,'出場種目票'!$B$489:$K$608,2))</f>
        <v>#N/A</v>
      </c>
      <c r="J41" s="379" t="e">
        <f>IF(H41="","",VLOOKUP(H41,'出場種目票'!$B$489:$K$608,4))</f>
        <v>#N/A</v>
      </c>
      <c r="K41" s="204" t="e">
        <f>IF(H41="","",VLOOKUP(H41,'出場種目票'!$B$489:$K$608,5))</f>
        <v>#N/A</v>
      </c>
      <c r="L41" s="175" t="s">
        <v>70</v>
      </c>
      <c r="M41" s="110">
        <f>'出場種目票'!$J300</f>
        <v>0</v>
      </c>
      <c r="N41" s="199" t="e">
        <f>IF(M41="","",VLOOKUP(M41,'出場種目票'!$B$489:$K$608,2))</f>
        <v>#N/A</v>
      </c>
      <c r="O41" s="379" t="e">
        <f>IF(M41="","",VLOOKUP(M41,'出場種目票'!$B$489:$K$608,4))</f>
        <v>#N/A</v>
      </c>
      <c r="P41" s="204" t="e">
        <f>IF(M41="","",VLOOKUP(M41,'出場種目票'!$B$489:$K$608,5))</f>
        <v>#N/A</v>
      </c>
      <c r="Q41" s="192" t="s">
        <v>70</v>
      </c>
      <c r="R41" s="110">
        <f>'出場種目票'!$J301</f>
        <v>0</v>
      </c>
      <c r="S41" s="199" t="e">
        <f>IF(R41="","",VLOOKUP(R41,'出場種目票'!$B$489:$K$608,2))</f>
        <v>#N/A</v>
      </c>
      <c r="T41" s="379" t="e">
        <f>IF(R41="","",VLOOKUP(R41,'出場種目票'!$B$489:$K$608,4))</f>
        <v>#N/A</v>
      </c>
      <c r="U41" s="204" t="e">
        <f>IF(R41="","",VLOOKUP(R41,'出場種目票'!$B$489:$K$608,5))</f>
        <v>#N/A</v>
      </c>
      <c r="V41" s="175" t="s">
        <v>70</v>
      </c>
      <c r="W41" s="110">
        <f>'出場種目票'!$J302</f>
        <v>0</v>
      </c>
      <c r="X41" s="199" t="e">
        <f>IF(W41="","",VLOOKUP(W41,'出場種目票'!$B$489:$K$608,2))</f>
        <v>#N/A</v>
      </c>
      <c r="Y41" s="379" t="e">
        <f>IF(W41="","",VLOOKUP(W41,'出場種目票'!$B$489:$K$608,4))</f>
        <v>#N/A</v>
      </c>
      <c r="Z41" s="204" t="e">
        <f>IF(W41="","",VLOOKUP(W41,'出場種目票'!$B$489:$K$608,5))</f>
        <v>#N/A</v>
      </c>
      <c r="AA41" s="192" t="s">
        <v>70</v>
      </c>
      <c r="AB41" s="110">
        <f>'出場種目票'!$J303</f>
        <v>0</v>
      </c>
      <c r="AC41" s="199" t="e">
        <f>IF(AB41="","",VLOOKUP(AB41,'出場種目票'!$B$489:$K$608,2))</f>
        <v>#N/A</v>
      </c>
      <c r="AD41" s="379" t="e">
        <f>IF(AB41="","",VLOOKUP(AB41,'出場種目票'!$B$489:$K$608,4))</f>
        <v>#N/A</v>
      </c>
      <c r="AE41" s="204" t="e">
        <f>IF(AB41="","",VLOOKUP(AB41,'出場種目票'!$B$489:$K$608,5))</f>
        <v>#N/A</v>
      </c>
      <c r="AF41" s="175" t="s">
        <v>70</v>
      </c>
      <c r="AG41" s="110">
        <f>'出場種目票'!$J304</f>
        <v>0</v>
      </c>
      <c r="AH41" s="199" t="e">
        <f>IF(AG41="","",VLOOKUP(AG41,'出場種目票'!$B$489:$K$608,2))</f>
        <v>#N/A</v>
      </c>
      <c r="AI41" s="379" t="e">
        <f>IF(AG41="","",VLOOKUP(AG41,'出場種目票'!$B$489:$K$608,4))</f>
        <v>#N/A</v>
      </c>
      <c r="AJ41" s="204" t="e">
        <f>IF(AG41="","",VLOOKUP(AG41,'出場種目票'!$B$489:$K$608,5))</f>
        <v>#N/A</v>
      </c>
      <c r="AK41" s="192" t="s">
        <v>70</v>
      </c>
      <c r="AL41" s="110">
        <f>'出場種目票'!$J305</f>
        <v>0</v>
      </c>
      <c r="AM41" s="199" t="e">
        <f>IF(AL41="","",VLOOKUP(AL41,'出場種目票'!$B$489:$K$608,2))</f>
        <v>#N/A</v>
      </c>
      <c r="AN41" s="379" t="e">
        <f>IF(AL41="","",VLOOKUP(AL41,'出場種目票'!$B$489:$K$608,4))</f>
        <v>#N/A</v>
      </c>
      <c r="AO41" s="204" t="e">
        <f>IF(AL41="","",VLOOKUP(AL41,'出場種目票'!$B$489:$K$608,5))</f>
        <v>#N/A</v>
      </c>
      <c r="AP41" s="177" t="s">
        <v>70</v>
      </c>
    </row>
    <row r="42" spans="1:42" ht="18.75" customHeight="1">
      <c r="A42" s="76">
        <v>2</v>
      </c>
      <c r="B42" s="96"/>
      <c r="C42" s="111"/>
      <c r="D42" s="200" t="e">
        <f>IF(C43="","",VLOOKUP(C43,'出場種目票'!$B$489:$K$608,10))</f>
        <v>#N/A</v>
      </c>
      <c r="E42" s="380"/>
      <c r="F42" s="184"/>
      <c r="G42" s="193"/>
      <c r="H42" s="113"/>
      <c r="I42" s="200" t="e">
        <f>IF(H43="","",VLOOKUP(H43,'出場種目票'!$B$489:$K$608,10))</f>
        <v>#N/A</v>
      </c>
      <c r="J42" s="380"/>
      <c r="K42" s="184"/>
      <c r="L42" s="167"/>
      <c r="M42" s="112"/>
      <c r="N42" s="200" t="e">
        <f>IF(M43="","",VLOOKUP(M43,'出場種目票'!$B$489:$K$608,10))</f>
        <v>#N/A</v>
      </c>
      <c r="O42" s="380"/>
      <c r="P42" s="184"/>
      <c r="Q42" s="193"/>
      <c r="R42" s="113"/>
      <c r="S42" s="200" t="e">
        <f>IF(R43="","",VLOOKUP(R43,'出場種目票'!$B$489:$K$608,10))</f>
        <v>#N/A</v>
      </c>
      <c r="T42" s="380"/>
      <c r="U42" s="184"/>
      <c r="V42" s="167"/>
      <c r="W42" s="112"/>
      <c r="X42" s="200" t="e">
        <f>IF(W43="","",VLOOKUP(W43,'出場種目票'!$B$489:$K$608,10))</f>
        <v>#N/A</v>
      </c>
      <c r="Y42" s="380"/>
      <c r="Z42" s="184"/>
      <c r="AA42" s="193"/>
      <c r="AB42" s="113"/>
      <c r="AC42" s="200" t="e">
        <f>IF(AB43="","",VLOOKUP(AB43,'出場種目票'!$B$489:$K$608,10))</f>
        <v>#N/A</v>
      </c>
      <c r="AD42" s="380"/>
      <c r="AE42" s="184"/>
      <c r="AF42" s="167"/>
      <c r="AG42" s="112"/>
      <c r="AH42" s="200" t="e">
        <f>IF(AG43="","",VLOOKUP(AG43,'出場種目票'!$B$489:$K$608,10))</f>
        <v>#N/A</v>
      </c>
      <c r="AI42" s="380"/>
      <c r="AJ42" s="184"/>
      <c r="AK42" s="193"/>
      <c r="AL42" s="113"/>
      <c r="AM42" s="200" t="e">
        <f>IF(AL43="","",VLOOKUP(AL43,'出場種目票'!$B$489:$K$608,10))</f>
        <v>#N/A</v>
      </c>
      <c r="AN42" s="380"/>
      <c r="AO42" s="184"/>
      <c r="AP42" s="172"/>
    </row>
    <row r="43" spans="1:42" ht="26.25" customHeight="1" thickBot="1">
      <c r="A43" s="79" t="s">
        <v>70</v>
      </c>
      <c r="B43" s="100" t="s">
        <v>82</v>
      </c>
      <c r="C43" s="114">
        <f>'出場種目票'!$J306</f>
        <v>0</v>
      </c>
      <c r="D43" s="203" t="e">
        <f>IF(C43="","",VLOOKUP(C43,'出場種目票'!$B$489:$K$608,2))</f>
        <v>#N/A</v>
      </c>
      <c r="E43" s="382" t="e">
        <f>IF(C43="","",VLOOKUP(C43,'出場種目票'!$B$489:$K$608,4))</f>
        <v>#N/A</v>
      </c>
      <c r="F43" s="205" t="e">
        <f>IF(C43="","",VLOOKUP(C43,'出場種目票'!$B$489:$K$608,5))</f>
        <v>#N/A</v>
      </c>
      <c r="G43" s="195" t="s">
        <v>70</v>
      </c>
      <c r="H43" s="115">
        <f>'出場種目票'!$J307</f>
        <v>0</v>
      </c>
      <c r="I43" s="203" t="e">
        <f>IF(H43="","",VLOOKUP(H43,'出場種目票'!$B$489:$K$608,2))</f>
        <v>#N/A</v>
      </c>
      <c r="J43" s="382" t="e">
        <f>IF(H43="","",VLOOKUP(H43,'出場種目票'!$B$489:$K$608,4))</f>
        <v>#N/A</v>
      </c>
      <c r="K43" s="205" t="e">
        <f>IF(H43="","",VLOOKUP(H43,'出場種目票'!$B$489:$K$608,5))</f>
        <v>#N/A</v>
      </c>
      <c r="L43" s="176" t="s">
        <v>70</v>
      </c>
      <c r="M43" s="115">
        <f>'出場種目票'!$J308</f>
        <v>0</v>
      </c>
      <c r="N43" s="203" t="e">
        <f>IF(M43="","",VLOOKUP(M43,'出場種目票'!$B$489:$K$608,2))</f>
        <v>#N/A</v>
      </c>
      <c r="O43" s="382" t="e">
        <f>IF(M43="","",VLOOKUP(M43,'出場種目票'!$B$489:$K$608,4))</f>
        <v>#N/A</v>
      </c>
      <c r="P43" s="205" t="e">
        <f>IF(M43="","",VLOOKUP(M43,'出場種目票'!$B$489:$K$608,5))</f>
        <v>#N/A</v>
      </c>
      <c r="Q43" s="195" t="s">
        <v>70</v>
      </c>
      <c r="R43" s="115">
        <f>'出場種目票'!$J309</f>
        <v>0</v>
      </c>
      <c r="S43" s="203" t="e">
        <f>IF(R43="","",VLOOKUP(R43,'出場種目票'!$B$489:$K$608,2))</f>
        <v>#N/A</v>
      </c>
      <c r="T43" s="382" t="e">
        <f>IF(R43="","",VLOOKUP(R43,'出場種目票'!$B$489:$K$608,4))</f>
        <v>#N/A</v>
      </c>
      <c r="U43" s="205" t="e">
        <f>IF(R43="","",VLOOKUP(R43,'出場種目票'!$B$489:$K$608,5))</f>
        <v>#N/A</v>
      </c>
      <c r="V43" s="176" t="s">
        <v>70</v>
      </c>
      <c r="W43" s="115">
        <f>'出場種目票'!$J310</f>
        <v>0</v>
      </c>
      <c r="X43" s="203" t="e">
        <f>IF(W43="","",VLOOKUP(W43,'出場種目票'!$B$489:$K$608,2))</f>
        <v>#N/A</v>
      </c>
      <c r="Y43" s="382" t="e">
        <f>IF(W43="","",VLOOKUP(W43,'出場種目票'!$B$489:$K$608,4))</f>
        <v>#N/A</v>
      </c>
      <c r="Z43" s="205" t="e">
        <f>IF(W43="","",VLOOKUP(W43,'出場種目票'!$B$489:$K$608,5))</f>
        <v>#N/A</v>
      </c>
      <c r="AA43" s="195" t="s">
        <v>70</v>
      </c>
      <c r="AB43" s="115">
        <f>'出場種目票'!$J311</f>
        <v>0</v>
      </c>
      <c r="AC43" s="203" t="e">
        <f>IF(AB43="","",VLOOKUP(AB43,'出場種目票'!$B$489:$K$608,2))</f>
        <v>#N/A</v>
      </c>
      <c r="AD43" s="382" t="e">
        <f>IF(AB43="","",VLOOKUP(AB43,'出場種目票'!$B$489:$K$608,4))</f>
        <v>#N/A</v>
      </c>
      <c r="AE43" s="205" t="e">
        <f>IF(AB43="","",VLOOKUP(AB43,'出場種目票'!$B$489:$K$608,5))</f>
        <v>#N/A</v>
      </c>
      <c r="AF43" s="176" t="s">
        <v>70</v>
      </c>
      <c r="AG43" s="115">
        <f>'出場種目票'!$J312</f>
        <v>0</v>
      </c>
      <c r="AH43" s="203" t="e">
        <f>IF(AG43="","",VLOOKUP(AG43,'出場種目票'!$B$489:$K$608,2))</f>
        <v>#N/A</v>
      </c>
      <c r="AI43" s="382" t="e">
        <f>IF(AG43="","",VLOOKUP(AG43,'出場種目票'!$B$489:$K$608,4))</f>
        <v>#N/A</v>
      </c>
      <c r="AJ43" s="205" t="e">
        <f>IF(AG43="","",VLOOKUP(AG43,'出場種目票'!$B$489:$K$608,5))</f>
        <v>#N/A</v>
      </c>
      <c r="AK43" s="195" t="s">
        <v>70</v>
      </c>
      <c r="AL43" s="115">
        <f>'出場種目票'!$J313</f>
        <v>0</v>
      </c>
      <c r="AM43" s="203" t="e">
        <f>IF(AL43="","",VLOOKUP(AL43,'出場種目票'!$B$489:$K$608,2))</f>
        <v>#N/A</v>
      </c>
      <c r="AN43" s="382" t="e">
        <f>IF(AL43="","",VLOOKUP(AL43,'出場種目票'!$B$489:$K$608,4))</f>
        <v>#N/A</v>
      </c>
      <c r="AO43" s="205" t="e">
        <f>IF(AL43="","",VLOOKUP(AL43,'出場種目票'!$B$489:$K$608,5))</f>
        <v>#N/A</v>
      </c>
      <c r="AP43" s="178" t="s">
        <v>70</v>
      </c>
    </row>
    <row r="44" spans="1:13" ht="15">
      <c r="A44" s="40"/>
      <c r="B44" s="94"/>
      <c r="C44" s="40"/>
      <c r="D44" s="94"/>
      <c r="E44" s="94"/>
      <c r="F44" s="40"/>
      <c r="G44" s="187"/>
      <c r="H44" s="40"/>
      <c r="I44" s="94"/>
      <c r="J44" s="94"/>
      <c r="K44" s="40"/>
      <c r="L44" s="187"/>
      <c r="M44" s="40"/>
    </row>
    <row r="45" spans="1:13" ht="15.75" thickBot="1">
      <c r="A45" s="40"/>
      <c r="B45" s="94"/>
      <c r="C45" s="40"/>
      <c r="D45" s="94"/>
      <c r="E45" s="94"/>
      <c r="F45" s="40"/>
      <c r="G45" s="187"/>
      <c r="H45" s="40"/>
      <c r="I45" s="94"/>
      <c r="J45" s="94"/>
      <c r="K45" s="40"/>
      <c r="L45" s="187"/>
      <c r="M45" s="40"/>
    </row>
    <row r="46" spans="1:40" ht="13.5" customHeight="1">
      <c r="A46" s="40"/>
      <c r="E46" s="436" t="s">
        <v>272</v>
      </c>
      <c r="F46" s="437"/>
      <c r="G46" s="438"/>
      <c r="H46" s="272"/>
      <c r="I46" s="273"/>
      <c r="J46" s="368"/>
      <c r="K46" s="273"/>
      <c r="L46" s="274"/>
      <c r="M46" s="271"/>
      <c r="N46" s="275"/>
      <c r="O46" s="276"/>
      <c r="AC46" s="356" t="s">
        <v>151</v>
      </c>
      <c r="AE46" s="40"/>
      <c r="AF46" s="91"/>
      <c r="AH46" s="91"/>
      <c r="AI46" s="91"/>
      <c r="AM46" s="91"/>
      <c r="AN46" s="91"/>
    </row>
    <row r="47" spans="1:40" ht="15.75">
      <c r="A47" s="40"/>
      <c r="E47" s="439"/>
      <c r="F47" s="440"/>
      <c r="G47" s="441"/>
      <c r="H47" s="280">
        <v>1000</v>
      </c>
      <c r="I47" s="281" t="s">
        <v>274</v>
      </c>
      <c r="J47" s="369">
        <f>'男子申込一覧表'!X9</f>
        <v>0</v>
      </c>
      <c r="K47" s="281" t="s">
        <v>145</v>
      </c>
      <c r="L47" s="282"/>
      <c r="M47" s="283" t="s">
        <v>277</v>
      </c>
      <c r="N47" s="286">
        <f>+H47*J47</f>
        <v>0</v>
      </c>
      <c r="O47" s="284" t="s">
        <v>273</v>
      </c>
      <c r="AE47" s="40"/>
      <c r="AF47" s="123"/>
      <c r="AH47" s="91"/>
      <c r="AI47" s="91"/>
      <c r="AM47" s="91"/>
      <c r="AN47" s="91"/>
    </row>
    <row r="48" spans="1:40" ht="13.5" customHeight="1" thickBot="1">
      <c r="A48" s="40"/>
      <c r="E48" s="442"/>
      <c r="F48" s="443"/>
      <c r="G48" s="444"/>
      <c r="H48" s="277"/>
      <c r="I48" s="278"/>
      <c r="J48" s="370"/>
      <c r="K48" s="221"/>
      <c r="L48" s="285"/>
      <c r="M48" s="285" t="s">
        <v>279</v>
      </c>
      <c r="N48" s="278"/>
      <c r="O48" s="279"/>
      <c r="AE48" s="40"/>
      <c r="AF48" s="246" t="s">
        <v>402</v>
      </c>
      <c r="AH48" s="91"/>
      <c r="AI48" s="91"/>
      <c r="AM48" s="91"/>
      <c r="AN48" s="91"/>
    </row>
    <row r="49" spans="10:40" ht="15">
      <c r="J49" s="94"/>
      <c r="K49" s="40"/>
      <c r="L49" s="94"/>
      <c r="M49" s="40"/>
      <c r="N49" s="94"/>
      <c r="O49" s="94"/>
      <c r="P49" s="40"/>
      <c r="Q49" s="40"/>
      <c r="R49" s="40"/>
      <c r="S49" s="94"/>
      <c r="AD49" s="94"/>
      <c r="AF49" s="91"/>
      <c r="AG49" s="122"/>
      <c r="AH49" s="91"/>
      <c r="AI49" s="91"/>
      <c r="AM49" s="91"/>
      <c r="AN49" s="91"/>
    </row>
    <row r="50" spans="32:40" ht="15">
      <c r="AF50" s="246" t="s">
        <v>152</v>
      </c>
      <c r="AG50" s="122"/>
      <c r="AH50" s="91"/>
      <c r="AI50" s="91"/>
      <c r="AM50" s="91"/>
      <c r="AN50" s="91"/>
    </row>
    <row r="51" spans="32:42" ht="15">
      <c r="AF51" s="91"/>
      <c r="AH51" s="91"/>
      <c r="AI51" s="91"/>
      <c r="AM51" s="222"/>
      <c r="AN51" s="91"/>
      <c r="AO51" s="40"/>
      <c r="AP51" s="40"/>
    </row>
    <row r="52" spans="32:42" ht="15">
      <c r="AF52" s="91"/>
      <c r="AG52" s="181">
        <f>'基礎データ'!E17</f>
        <v>0</v>
      </c>
      <c r="AH52" s="179"/>
      <c r="AI52" s="301" t="s">
        <v>304</v>
      </c>
      <c r="AJ52" s="124"/>
      <c r="AK52" s="130"/>
      <c r="AL52" s="124"/>
      <c r="AM52" s="130">
        <f>'基礎データ'!E31</f>
        <v>0</v>
      </c>
      <c r="AN52" s="130"/>
      <c r="AO52" s="297" t="s">
        <v>308</v>
      </c>
      <c r="AP52" s="295"/>
    </row>
    <row r="53" spans="31:32" ht="12" customHeight="1">
      <c r="AE53" s="40"/>
      <c r="AF53" s="40"/>
    </row>
  </sheetData>
  <sheetProtection/>
  <mergeCells count="1">
    <mergeCell ref="E46:G48"/>
  </mergeCells>
  <printOptions horizontalCentered="1"/>
  <pageMargins left="0.2755905511811024" right="0.35433070866141736" top="0.4330708661417323" bottom="0.3937007874015748" header="0.1968503937007874" footer="0.11811023622047245"/>
  <pageSetup horizontalDpi="360" verticalDpi="360" orientation="landscape" paperSize="9" scale="41" r:id="rId1"/>
</worksheet>
</file>

<file path=xl/worksheets/sheet7.xml><?xml version="1.0" encoding="utf-8"?>
<worksheet xmlns="http://schemas.openxmlformats.org/spreadsheetml/2006/main" xmlns:r="http://schemas.openxmlformats.org/officeDocument/2006/relationships">
  <dimension ref="A1:Q392"/>
  <sheetViews>
    <sheetView zoomScale="75" zoomScaleNormal="75" zoomScalePageLayoutView="0" workbookViewId="0" topLeftCell="A1">
      <selection activeCell="R32" sqref="R32"/>
    </sheetView>
  </sheetViews>
  <sheetFormatPr defaultColWidth="9.21484375" defaultRowHeight="14.25" customHeight="1"/>
  <cols>
    <col min="1" max="1" width="3.21484375" style="10" customWidth="1"/>
    <col min="2" max="2" width="4.88671875" style="10" customWidth="1"/>
    <col min="3" max="3" width="1.66796875" style="10" customWidth="1"/>
    <col min="4" max="4" width="9.77734375" style="10" customWidth="1"/>
    <col min="5" max="5" width="8.77734375" style="10" customWidth="1"/>
    <col min="6" max="6" width="19.77734375" style="10" customWidth="1"/>
    <col min="7" max="7" width="4.3359375" style="10" customWidth="1"/>
    <col min="8" max="8" width="9.10546875" style="10" customWidth="1"/>
    <col min="9" max="9" width="3.21484375" style="10" customWidth="1"/>
    <col min="10" max="10" width="4.88671875" style="10" customWidth="1"/>
    <col min="11" max="11" width="1.66796875" style="10" customWidth="1"/>
    <col min="12" max="12" width="9.77734375" style="10" customWidth="1"/>
    <col min="13" max="13" width="8.77734375" style="10" customWidth="1"/>
    <col min="14" max="14" width="19.77734375" style="10" customWidth="1"/>
    <col min="15" max="15" width="4.6640625" style="10" customWidth="1"/>
    <col min="16" max="16" width="1.2265625" style="10" customWidth="1"/>
    <col min="17" max="16384" width="9.21484375" style="10" customWidth="1"/>
  </cols>
  <sheetData>
    <row r="1" spans="1:13" ht="27" customHeight="1">
      <c r="A1" s="302" t="s">
        <v>340</v>
      </c>
      <c r="M1" s="303" t="s">
        <v>314</v>
      </c>
    </row>
    <row r="2" spans="1:15" ht="15" customHeight="1">
      <c r="A2" s="128"/>
      <c r="O2" s="229" t="s">
        <v>348</v>
      </c>
    </row>
    <row r="3" spans="1:7" ht="9" customHeight="1" thickBot="1">
      <c r="A3" s="11"/>
      <c r="B3" s="11"/>
      <c r="C3" s="11"/>
      <c r="D3" s="11"/>
      <c r="E3" s="11"/>
      <c r="F3" s="11"/>
      <c r="G3" s="11"/>
    </row>
    <row r="4" spans="1:15" ht="12.75" customHeight="1" thickBot="1">
      <c r="A4" s="535" t="s">
        <v>60</v>
      </c>
      <c r="B4" s="17" t="s">
        <v>28</v>
      </c>
      <c r="C4" s="13"/>
      <c r="D4" s="13"/>
      <c r="E4" s="304" t="s">
        <v>315</v>
      </c>
      <c r="F4" s="13"/>
      <c r="G4" s="15"/>
      <c r="H4" s="11"/>
      <c r="I4" s="535" t="s">
        <v>60</v>
      </c>
      <c r="J4" s="30" t="s">
        <v>28</v>
      </c>
      <c r="K4" s="31"/>
      <c r="L4" s="31"/>
      <c r="M4" s="304" t="s">
        <v>315</v>
      </c>
      <c r="N4" s="31"/>
      <c r="O4" s="32"/>
    </row>
    <row r="5" spans="1:15" ht="15" customHeight="1">
      <c r="A5" s="536"/>
      <c r="B5" s="523" t="s">
        <v>95</v>
      </c>
      <c r="C5" s="524"/>
      <c r="D5" s="525"/>
      <c r="E5" s="523"/>
      <c r="F5" s="524"/>
      <c r="G5" s="538"/>
      <c r="H5" s="11"/>
      <c r="I5" s="536"/>
      <c r="J5" s="523" t="s">
        <v>95</v>
      </c>
      <c r="K5" s="524"/>
      <c r="L5" s="525"/>
      <c r="M5" s="529"/>
      <c r="N5" s="530"/>
      <c r="O5" s="531"/>
    </row>
    <row r="6" spans="1:15" ht="14.25" customHeight="1" thickBot="1">
      <c r="A6" s="537"/>
      <c r="B6" s="526"/>
      <c r="C6" s="527"/>
      <c r="D6" s="528"/>
      <c r="E6" s="526"/>
      <c r="F6" s="527"/>
      <c r="G6" s="539"/>
      <c r="H6" s="11"/>
      <c r="I6" s="537"/>
      <c r="J6" s="526"/>
      <c r="K6" s="527"/>
      <c r="L6" s="528"/>
      <c r="M6" s="532"/>
      <c r="N6" s="533"/>
      <c r="O6" s="534"/>
    </row>
    <row r="7" spans="1:15" ht="12.75" thickBot="1">
      <c r="A7" s="12" t="s">
        <v>27</v>
      </c>
      <c r="B7" s="14"/>
      <c r="C7" s="16" t="s">
        <v>29</v>
      </c>
      <c r="D7" s="14"/>
      <c r="E7" s="14"/>
      <c r="F7" s="126" t="s">
        <v>312</v>
      </c>
      <c r="G7" s="131" t="s">
        <v>120</v>
      </c>
      <c r="H7" s="11"/>
      <c r="I7" s="33" t="s">
        <v>27</v>
      </c>
      <c r="J7" s="34"/>
      <c r="K7" s="35" t="s">
        <v>29</v>
      </c>
      <c r="L7" s="34"/>
      <c r="M7" s="34"/>
      <c r="N7" s="126" t="s">
        <v>312</v>
      </c>
      <c r="O7" s="131" t="s">
        <v>120</v>
      </c>
    </row>
    <row r="8" spans="1:15" ht="14.25" customHeight="1">
      <c r="A8" s="457">
        <f>'出場種目票'!J2</f>
        <v>0</v>
      </c>
      <c r="B8" s="447"/>
      <c r="C8" s="445" t="e">
        <f>IF(A8="","",VLOOKUP(A8,'出場種目票'!$B$338:$K$488,2))</f>
        <v>#N/A</v>
      </c>
      <c r="D8" s="446" t="e">
        <f>IF(C8="","",VLOOKUP(C8,'出場種目票'!$B$338:$K$387,2))</f>
        <v>#N/A</v>
      </c>
      <c r="E8" s="447" t="e">
        <f>IF(D8="","",VLOOKUP(D8,'出場種目票'!$B$338:$K$387,2))</f>
        <v>#N/A</v>
      </c>
      <c r="F8" s="462" t="e">
        <f>'男子申込一覧表'!$A$5&amp;"･"&amp;IF(A8="","",VLOOKUP(A8,'出場種目票'!$B$338:$K$488,4))</f>
        <v>#N/A</v>
      </c>
      <c r="G8" s="464" t="e">
        <f>IF(A8="","",VLOOKUP(A8,'出場種目票'!$B$338:$K$488,5))</f>
        <v>#N/A</v>
      </c>
      <c r="H8" s="119"/>
      <c r="I8" s="520">
        <f>'出場種目票'!J3</f>
        <v>0</v>
      </c>
      <c r="J8" s="471"/>
      <c r="K8" s="445" t="e">
        <f>IF(I8="","",VLOOKUP(I8,'出場種目票'!$B$338:$K$488,2))</f>
        <v>#N/A</v>
      </c>
      <c r="L8" s="446" t="e">
        <f>IF(K8="","",VLOOKUP(K8,'出場種目票'!$B$338:$K$387,2))</f>
        <v>#N/A</v>
      </c>
      <c r="M8" s="447" t="e">
        <f>IF(L8="","",VLOOKUP(L8,'出場種目票'!$B$338:$K$387,2))</f>
        <v>#N/A</v>
      </c>
      <c r="N8" s="462" t="e">
        <f>'男子申込一覧表'!$A$5&amp;"･"&amp;IF(I8="","",VLOOKUP(I8,'出場種目票'!$B$338:$K$488,4))</f>
        <v>#N/A</v>
      </c>
      <c r="O8" s="464" t="e">
        <f>IF(I8="","",VLOOKUP(I8,'出場種目票'!$B$338:$K$488,5))</f>
        <v>#N/A</v>
      </c>
    </row>
    <row r="9" spans="1:15" ht="14.25" customHeight="1" thickBot="1">
      <c r="A9" s="458"/>
      <c r="B9" s="459"/>
      <c r="C9" s="460">
        <f>IF(B9="","",VLOOKUP(B9,'出場種目票'!$B$338:$K$387,2))</f>
      </c>
      <c r="D9" s="461">
        <f>IF(C9="","",VLOOKUP(C9,'出場種目票'!$B$338:$K$387,2))</f>
      </c>
      <c r="E9" s="459">
        <f>IF(D9="","",VLOOKUP(D9,'出場種目票'!$B$338:$K$387,2))</f>
      </c>
      <c r="F9" s="463"/>
      <c r="G9" s="465">
        <f>IF(E9="","",VLOOKUP(E9,'出場種目票'!$B$338:$K$387,5))</f>
      </c>
      <c r="H9" s="119"/>
      <c r="I9" s="521"/>
      <c r="J9" s="522"/>
      <c r="K9" s="460">
        <f>IF(J9="","",VLOOKUP(J9,'出場種目票'!$B$338:$K$387,2))</f>
      </c>
      <c r="L9" s="461">
        <f>IF(K9="","",VLOOKUP(K9,'出場種目票'!$B$338:$K$387,2))</f>
      </c>
      <c r="M9" s="459">
        <f>IF(L9="","",VLOOKUP(L9,'出場種目票'!$B$338:$K$387,2))</f>
      </c>
      <c r="N9" s="463"/>
      <c r="O9" s="465">
        <f>IF(M9="","",VLOOKUP(M9,'出場種目票'!$B$338:$K$387,5))</f>
      </c>
    </row>
    <row r="10" spans="1:15" ht="14.25" customHeight="1" thickBot="1">
      <c r="A10" s="119"/>
      <c r="B10" s="119"/>
      <c r="C10" s="119"/>
      <c r="D10" s="119"/>
      <c r="E10" s="119"/>
      <c r="F10" s="119"/>
      <c r="G10" s="119"/>
      <c r="H10" s="132"/>
      <c r="I10" s="133"/>
      <c r="J10" s="133"/>
      <c r="K10" s="133"/>
      <c r="L10" s="133"/>
      <c r="M10" s="133"/>
      <c r="N10" s="133"/>
      <c r="O10" s="133"/>
    </row>
    <row r="11" spans="1:15" ht="14.25" customHeight="1" thickBot="1">
      <c r="A11" s="535" t="s">
        <v>60</v>
      </c>
      <c r="B11" s="17" t="s">
        <v>28</v>
      </c>
      <c r="C11" s="13"/>
      <c r="D11" s="13"/>
      <c r="E11" s="304" t="s">
        <v>315</v>
      </c>
      <c r="F11" s="13"/>
      <c r="G11" s="15"/>
      <c r="H11" s="11"/>
      <c r="I11" s="535" t="s">
        <v>60</v>
      </c>
      <c r="J11" s="30" t="s">
        <v>28</v>
      </c>
      <c r="K11" s="31"/>
      <c r="L11" s="31"/>
      <c r="M11" s="304" t="s">
        <v>315</v>
      </c>
      <c r="N11" s="31"/>
      <c r="O11" s="32"/>
    </row>
    <row r="12" spans="1:15" ht="14.25" customHeight="1">
      <c r="A12" s="536"/>
      <c r="B12" s="523" t="s">
        <v>95</v>
      </c>
      <c r="C12" s="524"/>
      <c r="D12" s="525"/>
      <c r="E12" s="523"/>
      <c r="F12" s="524"/>
      <c r="G12" s="538"/>
      <c r="H12" s="11"/>
      <c r="I12" s="536"/>
      <c r="J12" s="523" t="s">
        <v>95</v>
      </c>
      <c r="K12" s="524"/>
      <c r="L12" s="525"/>
      <c r="M12" s="529"/>
      <c r="N12" s="530"/>
      <c r="O12" s="531"/>
    </row>
    <row r="13" spans="1:15" ht="14.25" customHeight="1" thickBot="1">
      <c r="A13" s="537"/>
      <c r="B13" s="526"/>
      <c r="C13" s="527"/>
      <c r="D13" s="528"/>
      <c r="E13" s="526"/>
      <c r="F13" s="527"/>
      <c r="G13" s="539"/>
      <c r="H13" s="11"/>
      <c r="I13" s="537"/>
      <c r="J13" s="526"/>
      <c r="K13" s="527"/>
      <c r="L13" s="528"/>
      <c r="M13" s="532"/>
      <c r="N13" s="533"/>
      <c r="O13" s="534"/>
    </row>
    <row r="14" spans="1:15" ht="14.25" customHeight="1" thickBot="1">
      <c r="A14" s="12" t="s">
        <v>27</v>
      </c>
      <c r="B14" s="14"/>
      <c r="C14" s="16" t="s">
        <v>29</v>
      </c>
      <c r="D14" s="14"/>
      <c r="E14" s="14"/>
      <c r="F14" s="126" t="s">
        <v>312</v>
      </c>
      <c r="G14" s="131" t="s">
        <v>120</v>
      </c>
      <c r="H14" s="11"/>
      <c r="I14" s="33" t="s">
        <v>27</v>
      </c>
      <c r="J14" s="34"/>
      <c r="K14" s="35" t="s">
        <v>29</v>
      </c>
      <c r="L14" s="34"/>
      <c r="M14" s="34"/>
      <c r="N14" s="126" t="s">
        <v>312</v>
      </c>
      <c r="O14" s="131" t="s">
        <v>120</v>
      </c>
    </row>
    <row r="15" spans="1:15" ht="14.25" customHeight="1">
      <c r="A15" s="457">
        <f>'出場種目票'!J4</f>
        <v>0</v>
      </c>
      <c r="B15" s="447"/>
      <c r="C15" s="445" t="e">
        <f>IF(A15="","",VLOOKUP(A15,'出場種目票'!$B$338:$K$488,2))</f>
        <v>#N/A</v>
      </c>
      <c r="D15" s="446" t="e">
        <f>IF(C15="","",VLOOKUP(C15,'出場種目票'!$B$338:$K$387,2))</f>
        <v>#N/A</v>
      </c>
      <c r="E15" s="447" t="e">
        <f>IF(D15="","",VLOOKUP(D15,'出場種目票'!$B$338:$K$387,2))</f>
        <v>#N/A</v>
      </c>
      <c r="F15" s="462" t="e">
        <f>'男子申込一覧表'!$A$5&amp;"･"&amp;IF(A15="","",VLOOKUP(A15,'出場種目票'!$B$338:$K$488,4))</f>
        <v>#N/A</v>
      </c>
      <c r="G15" s="464" t="e">
        <f>IF(A15="","",VLOOKUP(A15,'出場種目票'!$B$338:$K$488,5))</f>
        <v>#N/A</v>
      </c>
      <c r="H15" s="119"/>
      <c r="I15" s="520">
        <f>'出場種目票'!J5</f>
        <v>0</v>
      </c>
      <c r="J15" s="471"/>
      <c r="K15" s="445" t="e">
        <f>IF(I15="","",VLOOKUP(I15,'出場種目票'!$B$338:$K$488,2))</f>
        <v>#N/A</v>
      </c>
      <c r="L15" s="446" t="e">
        <f>IF(K15="","",VLOOKUP(K15,'出場種目票'!$B$338:$K$387,2))</f>
        <v>#N/A</v>
      </c>
      <c r="M15" s="447" t="e">
        <f>IF(L15="","",VLOOKUP(L15,'出場種目票'!$B$338:$K$387,2))</f>
        <v>#N/A</v>
      </c>
      <c r="N15" s="462" t="e">
        <f>'男子申込一覧表'!$A$5&amp;"･"&amp;IF(I15="","",VLOOKUP(I15,'出場種目票'!$B$338:$K$488,4))</f>
        <v>#N/A</v>
      </c>
      <c r="O15" s="464" t="e">
        <f>IF(I15="","",VLOOKUP(I15,'出場種目票'!$B$338:$K$488,5))</f>
        <v>#N/A</v>
      </c>
    </row>
    <row r="16" spans="1:15" ht="14.25" customHeight="1" thickBot="1">
      <c r="A16" s="458"/>
      <c r="B16" s="459"/>
      <c r="C16" s="460">
        <f>IF(B16="","",VLOOKUP(B16,'出場種目票'!$B$338:$K$387,2))</f>
      </c>
      <c r="D16" s="461">
        <f>IF(C16="","",VLOOKUP(C16,'出場種目票'!$B$338:$K$387,2))</f>
      </c>
      <c r="E16" s="459">
        <f>IF(D16="","",VLOOKUP(D16,'出場種目票'!$B$338:$K$387,2))</f>
      </c>
      <c r="F16" s="463"/>
      <c r="G16" s="465">
        <f>IF(E16="","",VLOOKUP(E16,'出場種目票'!$B$338:$K$387,5))</f>
      </c>
      <c r="H16" s="119"/>
      <c r="I16" s="521"/>
      <c r="J16" s="522"/>
      <c r="K16" s="460">
        <f>IF(J16="","",VLOOKUP(J16,'出場種目票'!$B$338:$K$387,2))</f>
      </c>
      <c r="L16" s="461">
        <f>IF(K16="","",VLOOKUP(K16,'出場種目票'!$B$338:$K$387,2))</f>
      </c>
      <c r="M16" s="459">
        <f>IF(L16="","",VLOOKUP(L16,'出場種目票'!$B$338:$K$387,2))</f>
      </c>
      <c r="N16" s="463"/>
      <c r="O16" s="465">
        <f>IF(M16="","",VLOOKUP(M16,'出場種目票'!$B$338:$K$387,5))</f>
      </c>
    </row>
    <row r="17" spans="1:15" ht="14.25" customHeight="1" thickBot="1">
      <c r="A17" s="119"/>
      <c r="B17" s="119"/>
      <c r="C17" s="119"/>
      <c r="D17" s="119"/>
      <c r="E17" s="119"/>
      <c r="F17" s="119"/>
      <c r="G17" s="119"/>
      <c r="H17" s="132"/>
      <c r="I17" s="133"/>
      <c r="J17" s="133"/>
      <c r="K17" s="133"/>
      <c r="L17" s="133"/>
      <c r="M17" s="133"/>
      <c r="N17" s="133"/>
      <c r="O17" s="133"/>
    </row>
    <row r="18" spans="1:15" ht="14.25" customHeight="1" thickBot="1">
      <c r="A18" s="535" t="s">
        <v>60</v>
      </c>
      <c r="B18" s="17" t="s">
        <v>28</v>
      </c>
      <c r="C18" s="13"/>
      <c r="D18" s="13"/>
      <c r="E18" s="304" t="s">
        <v>315</v>
      </c>
      <c r="F18" s="13"/>
      <c r="G18" s="15"/>
      <c r="H18" s="11"/>
      <c r="I18" s="535" t="s">
        <v>60</v>
      </c>
      <c r="J18" s="30" t="s">
        <v>28</v>
      </c>
      <c r="K18" s="31"/>
      <c r="L18" s="31"/>
      <c r="M18" s="304" t="s">
        <v>315</v>
      </c>
      <c r="N18" s="31"/>
      <c r="O18" s="32"/>
    </row>
    <row r="19" spans="1:15" ht="14.25" customHeight="1">
      <c r="A19" s="536"/>
      <c r="B19" s="523" t="s">
        <v>95</v>
      </c>
      <c r="C19" s="524"/>
      <c r="D19" s="525"/>
      <c r="E19" s="523"/>
      <c r="F19" s="524"/>
      <c r="G19" s="538"/>
      <c r="H19" s="11"/>
      <c r="I19" s="536"/>
      <c r="J19" s="523" t="s">
        <v>95</v>
      </c>
      <c r="K19" s="524"/>
      <c r="L19" s="525"/>
      <c r="M19" s="529"/>
      <c r="N19" s="530"/>
      <c r="O19" s="531"/>
    </row>
    <row r="20" spans="1:15" ht="14.25" customHeight="1" thickBot="1">
      <c r="A20" s="537"/>
      <c r="B20" s="526"/>
      <c r="C20" s="527"/>
      <c r="D20" s="528"/>
      <c r="E20" s="526"/>
      <c r="F20" s="527"/>
      <c r="G20" s="539"/>
      <c r="H20" s="11"/>
      <c r="I20" s="537"/>
      <c r="J20" s="526"/>
      <c r="K20" s="527"/>
      <c r="L20" s="528"/>
      <c r="M20" s="532"/>
      <c r="N20" s="533"/>
      <c r="O20" s="534"/>
    </row>
    <row r="21" spans="1:15" ht="14.25" customHeight="1" thickBot="1">
      <c r="A21" s="12" t="s">
        <v>27</v>
      </c>
      <c r="B21" s="14"/>
      <c r="C21" s="16" t="s">
        <v>29</v>
      </c>
      <c r="D21" s="14"/>
      <c r="E21" s="14"/>
      <c r="F21" s="126" t="s">
        <v>312</v>
      </c>
      <c r="G21" s="131" t="s">
        <v>120</v>
      </c>
      <c r="H21" s="11"/>
      <c r="I21" s="33" t="s">
        <v>27</v>
      </c>
      <c r="J21" s="34"/>
      <c r="K21" s="35" t="s">
        <v>29</v>
      </c>
      <c r="L21" s="34"/>
      <c r="M21" s="34"/>
      <c r="N21" s="126" t="s">
        <v>312</v>
      </c>
      <c r="O21" s="131" t="s">
        <v>120</v>
      </c>
    </row>
    <row r="22" spans="1:15" ht="14.25" customHeight="1">
      <c r="A22" s="457">
        <f>'出場種目票'!J6</f>
        <v>0</v>
      </c>
      <c r="B22" s="447"/>
      <c r="C22" s="445" t="e">
        <f>IF(A22="","",VLOOKUP(A22,'出場種目票'!$B$338:$K$488,2))</f>
        <v>#N/A</v>
      </c>
      <c r="D22" s="446" t="e">
        <f>IF(C22="","",VLOOKUP(C22,'出場種目票'!$B$338:$K$387,2))</f>
        <v>#N/A</v>
      </c>
      <c r="E22" s="447" t="e">
        <f>IF(D22="","",VLOOKUP(D22,'出場種目票'!$B$338:$K$387,2))</f>
        <v>#N/A</v>
      </c>
      <c r="F22" s="462" t="e">
        <f>'男子申込一覧表'!$A$5&amp;"･"&amp;IF(A22="","",VLOOKUP(A22,'出場種目票'!$B$338:$K$488,4))</f>
        <v>#N/A</v>
      </c>
      <c r="G22" s="464" t="e">
        <f>IF(A22="","",VLOOKUP(A22,'出場種目票'!$B$338:$K$488,5))</f>
        <v>#N/A</v>
      </c>
      <c r="H22" s="119"/>
      <c r="I22" s="520">
        <f>'出場種目票'!J9</f>
        <v>0</v>
      </c>
      <c r="J22" s="471"/>
      <c r="K22" s="445" t="e">
        <f>IF(I22="","",VLOOKUP(I22,'出場種目票'!$B$338:$K$488,2))</f>
        <v>#N/A</v>
      </c>
      <c r="L22" s="446" t="e">
        <f>IF(K22="","",VLOOKUP(K22,'出場種目票'!$B$338:$K$387,2))</f>
        <v>#N/A</v>
      </c>
      <c r="M22" s="447" t="e">
        <f>IF(L22="","",VLOOKUP(L22,'出場種目票'!$B$338:$K$387,2))</f>
        <v>#N/A</v>
      </c>
      <c r="N22" s="462" t="e">
        <f>'男子申込一覧表'!$A$5&amp;"･"&amp;IF(I22="","",VLOOKUP(I22,'出場種目票'!$B$338:$K$488,4))</f>
        <v>#N/A</v>
      </c>
      <c r="O22" s="464" t="e">
        <f>IF(I22="","",VLOOKUP(I22,'出場種目票'!$B$338:$K$488,5))</f>
        <v>#N/A</v>
      </c>
    </row>
    <row r="23" spans="1:15" ht="14.25" customHeight="1" thickBot="1">
      <c r="A23" s="458"/>
      <c r="B23" s="459"/>
      <c r="C23" s="460">
        <f>IF(B23="","",VLOOKUP(B23,'出場種目票'!$B$338:$K$387,2))</f>
      </c>
      <c r="D23" s="461">
        <f>IF(C23="","",VLOOKUP(C23,'出場種目票'!$B$338:$K$387,2))</f>
      </c>
      <c r="E23" s="459">
        <f>IF(D23="","",VLOOKUP(D23,'出場種目票'!$B$338:$K$387,2))</f>
      </c>
      <c r="F23" s="463"/>
      <c r="G23" s="465">
        <f>IF(E23="","",VLOOKUP(E23,'出場種目票'!$B$338:$K$387,5))</f>
      </c>
      <c r="H23" s="119"/>
      <c r="I23" s="521"/>
      <c r="J23" s="522"/>
      <c r="K23" s="460">
        <f>IF(J23="","",VLOOKUP(J23,'出場種目票'!$B$338:$K$387,2))</f>
      </c>
      <c r="L23" s="461">
        <f>IF(K23="","",VLOOKUP(K23,'出場種目票'!$B$338:$K$387,2))</f>
      </c>
      <c r="M23" s="459">
        <f>IF(L23="","",VLOOKUP(L23,'出場種目票'!$B$338:$K$387,2))</f>
      </c>
      <c r="N23" s="463"/>
      <c r="O23" s="465">
        <f>IF(M23="","",VLOOKUP(M23,'出場種目票'!$B$338:$K$387,5))</f>
      </c>
    </row>
    <row r="24" spans="1:15" ht="14.25" customHeight="1" thickBot="1">
      <c r="A24" s="292"/>
      <c r="B24" s="118"/>
      <c r="C24" s="118"/>
      <c r="D24" s="118"/>
      <c r="E24" s="118"/>
      <c r="F24" s="118"/>
      <c r="G24" s="293"/>
      <c r="H24" s="119"/>
      <c r="I24" s="294"/>
      <c r="J24" s="120"/>
      <c r="K24" s="118"/>
      <c r="L24" s="118"/>
      <c r="M24" s="118"/>
      <c r="N24" s="118"/>
      <c r="O24" s="293"/>
    </row>
    <row r="25" spans="1:15" ht="12.75" customHeight="1" thickBot="1">
      <c r="A25" s="466" t="s">
        <v>60</v>
      </c>
      <c r="B25" s="134" t="s">
        <v>28</v>
      </c>
      <c r="C25" s="135"/>
      <c r="D25" s="135"/>
      <c r="E25" s="304" t="s">
        <v>315</v>
      </c>
      <c r="F25" s="135"/>
      <c r="G25" s="136"/>
      <c r="H25" s="119"/>
      <c r="I25" s="466" t="s">
        <v>60</v>
      </c>
      <c r="J25" s="137" t="s">
        <v>28</v>
      </c>
      <c r="K25" s="138"/>
      <c r="L25" s="138"/>
      <c r="M25" s="304" t="s">
        <v>315</v>
      </c>
      <c r="N25" s="138"/>
      <c r="O25" s="139"/>
    </row>
    <row r="26" spans="1:15" ht="15" customHeight="1">
      <c r="A26" s="467"/>
      <c r="B26" s="445" t="s">
        <v>96</v>
      </c>
      <c r="C26" s="446"/>
      <c r="D26" s="447"/>
      <c r="E26" s="445"/>
      <c r="F26" s="446"/>
      <c r="G26" s="469"/>
      <c r="H26" s="119"/>
      <c r="I26" s="467"/>
      <c r="J26" s="445" t="s">
        <v>96</v>
      </c>
      <c r="K26" s="446"/>
      <c r="L26" s="447"/>
      <c r="M26" s="451"/>
      <c r="N26" s="452"/>
      <c r="O26" s="453"/>
    </row>
    <row r="27" spans="1:15" ht="14.25" customHeight="1" thickBot="1">
      <c r="A27" s="468"/>
      <c r="B27" s="448"/>
      <c r="C27" s="449"/>
      <c r="D27" s="450"/>
      <c r="E27" s="448"/>
      <c r="F27" s="449"/>
      <c r="G27" s="470"/>
      <c r="H27" s="119"/>
      <c r="I27" s="468"/>
      <c r="J27" s="448"/>
      <c r="K27" s="449"/>
      <c r="L27" s="450"/>
      <c r="M27" s="454"/>
      <c r="N27" s="455"/>
      <c r="O27" s="456"/>
    </row>
    <row r="28" spans="1:15" ht="12.75" thickBot="1">
      <c r="A28" s="140" t="s">
        <v>27</v>
      </c>
      <c r="B28" s="141"/>
      <c r="C28" s="142" t="s">
        <v>29</v>
      </c>
      <c r="D28" s="141"/>
      <c r="E28" s="141"/>
      <c r="F28" s="126" t="s">
        <v>312</v>
      </c>
      <c r="G28" s="144" t="s">
        <v>120</v>
      </c>
      <c r="H28" s="119"/>
      <c r="I28" s="145" t="s">
        <v>27</v>
      </c>
      <c r="J28" s="146"/>
      <c r="K28" s="147" t="s">
        <v>29</v>
      </c>
      <c r="L28" s="146"/>
      <c r="M28" s="146"/>
      <c r="N28" s="126" t="s">
        <v>312</v>
      </c>
      <c r="O28" s="144" t="s">
        <v>120</v>
      </c>
    </row>
    <row r="29" spans="1:15" ht="14.25" customHeight="1">
      <c r="A29" s="457">
        <f>'出場種目票'!J10</f>
        <v>0</v>
      </c>
      <c r="B29" s="447"/>
      <c r="C29" s="445" t="e">
        <f>IF(A29="","",VLOOKUP(A29,'出場種目票'!$B$338:$K$488,2))</f>
        <v>#N/A</v>
      </c>
      <c r="D29" s="446" t="e">
        <f>IF(C29="","",VLOOKUP(C29,'出場種目票'!$B$338:$K$387,2))</f>
        <v>#N/A</v>
      </c>
      <c r="E29" s="447" t="e">
        <f>IF(D29="","",VLOOKUP(D29,'出場種目票'!$B$338:$K$387,2))</f>
        <v>#N/A</v>
      </c>
      <c r="F29" s="462" t="e">
        <f>'男子申込一覧表'!$A$5&amp;"･"&amp;IF(A29="","",VLOOKUP(A29,'出場種目票'!$B$338:$K$488,4))</f>
        <v>#N/A</v>
      </c>
      <c r="G29" s="464" t="e">
        <f>IF(A29="","",VLOOKUP(A29,'出場種目票'!$B$338:$K$488,5))</f>
        <v>#N/A</v>
      </c>
      <c r="H29" s="119"/>
      <c r="I29" s="520">
        <f>'出場種目票'!J11</f>
        <v>0</v>
      </c>
      <c r="J29" s="471"/>
      <c r="K29" s="445" t="e">
        <f>IF(I29="","",VLOOKUP(I29,'出場種目票'!$B$338:$K$488,2))</f>
        <v>#N/A</v>
      </c>
      <c r="L29" s="446" t="e">
        <f>IF(K29="","",VLOOKUP(K29,'出場種目票'!$B$338:$K$387,2))</f>
        <v>#N/A</v>
      </c>
      <c r="M29" s="447" t="e">
        <f>IF(L29="","",VLOOKUP(L29,'出場種目票'!$B$338:$K$387,2))</f>
        <v>#N/A</v>
      </c>
      <c r="N29" s="462" t="e">
        <f>'男子申込一覧表'!$A$5&amp;"･"&amp;IF(I29="","",VLOOKUP(I29,'出場種目票'!$B$338:$K$488,4))</f>
        <v>#N/A</v>
      </c>
      <c r="O29" s="464" t="e">
        <f>IF(I29="","",VLOOKUP(I29,'出場種目票'!$B$338:$K$488,5))</f>
        <v>#N/A</v>
      </c>
    </row>
    <row r="30" spans="1:15" ht="14.25" customHeight="1" thickBot="1">
      <c r="A30" s="458"/>
      <c r="B30" s="459"/>
      <c r="C30" s="460">
        <f>IF(B30="","",VLOOKUP(B30,'出場種目票'!$B$338:$K$387,2))</f>
      </c>
      <c r="D30" s="461">
        <f>IF(C30="","",VLOOKUP(C30,'出場種目票'!$B$338:$K$387,2))</f>
      </c>
      <c r="E30" s="459">
        <f>IF(D30="","",VLOOKUP(D30,'出場種目票'!$B$338:$K$387,2))</f>
      </c>
      <c r="F30" s="463"/>
      <c r="G30" s="465">
        <f>IF(E30="","",VLOOKUP(E30,'出場種目票'!$B$338:$K$387,5))</f>
      </c>
      <c r="H30" s="119"/>
      <c r="I30" s="521"/>
      <c r="J30" s="522"/>
      <c r="K30" s="460">
        <f>IF(J30="","",VLOOKUP(J30,'出場種目票'!$B$338:$K$387,2))</f>
      </c>
      <c r="L30" s="461">
        <f>IF(K30="","",VLOOKUP(K30,'出場種目票'!$B$338:$K$387,2))</f>
      </c>
      <c r="M30" s="459">
        <f>IF(L30="","",VLOOKUP(L30,'出場種目票'!$B$338:$K$387,2))</f>
      </c>
      <c r="N30" s="463"/>
      <c r="O30" s="465">
        <f>IF(M30="","",VLOOKUP(M30,'出場種目票'!$B$338:$K$387,5))</f>
      </c>
    </row>
    <row r="31" spans="1:15" ht="14.25" customHeight="1" thickBot="1">
      <c r="A31" s="119"/>
      <c r="B31" s="119"/>
      <c r="C31" s="119"/>
      <c r="D31" s="119"/>
      <c r="E31" s="119"/>
      <c r="F31" s="119"/>
      <c r="G31" s="119"/>
      <c r="H31" s="132"/>
      <c r="I31" s="133"/>
      <c r="J31" s="133"/>
      <c r="K31" s="133"/>
      <c r="L31" s="133"/>
      <c r="M31" s="133"/>
      <c r="N31" s="133"/>
      <c r="O31" s="133"/>
    </row>
    <row r="32" spans="1:15" ht="14.25" customHeight="1" thickBot="1">
      <c r="A32" s="466" t="s">
        <v>60</v>
      </c>
      <c r="B32" s="134" t="s">
        <v>28</v>
      </c>
      <c r="C32" s="135"/>
      <c r="D32" s="135"/>
      <c r="E32" s="304" t="s">
        <v>315</v>
      </c>
      <c r="F32" s="135"/>
      <c r="G32" s="136"/>
      <c r="H32" s="119"/>
      <c r="I32" s="466" t="s">
        <v>60</v>
      </c>
      <c r="J32" s="137" t="s">
        <v>28</v>
      </c>
      <c r="K32" s="138"/>
      <c r="L32" s="138"/>
      <c r="M32" s="304" t="s">
        <v>315</v>
      </c>
      <c r="N32" s="138"/>
      <c r="O32" s="139"/>
    </row>
    <row r="33" spans="1:15" ht="14.25" customHeight="1">
      <c r="A33" s="467"/>
      <c r="B33" s="445" t="s">
        <v>96</v>
      </c>
      <c r="C33" s="446"/>
      <c r="D33" s="447"/>
      <c r="E33" s="445"/>
      <c r="F33" s="446"/>
      <c r="G33" s="469"/>
      <c r="H33" s="119"/>
      <c r="I33" s="467"/>
      <c r="J33" s="445" t="s">
        <v>96</v>
      </c>
      <c r="K33" s="446"/>
      <c r="L33" s="447"/>
      <c r="M33" s="451"/>
      <c r="N33" s="452"/>
      <c r="O33" s="453"/>
    </row>
    <row r="34" spans="1:15" ht="14.25" customHeight="1" thickBot="1">
      <c r="A34" s="468"/>
      <c r="B34" s="448"/>
      <c r="C34" s="449"/>
      <c r="D34" s="450"/>
      <c r="E34" s="448"/>
      <c r="F34" s="449"/>
      <c r="G34" s="470"/>
      <c r="H34" s="119"/>
      <c r="I34" s="468"/>
      <c r="J34" s="448"/>
      <c r="K34" s="449"/>
      <c r="L34" s="450"/>
      <c r="M34" s="454"/>
      <c r="N34" s="455"/>
      <c r="O34" s="456"/>
    </row>
    <row r="35" spans="1:15" ht="14.25" customHeight="1" thickBot="1">
      <c r="A35" s="140" t="s">
        <v>27</v>
      </c>
      <c r="B35" s="141"/>
      <c r="C35" s="142" t="s">
        <v>29</v>
      </c>
      <c r="D35" s="141"/>
      <c r="E35" s="141"/>
      <c r="F35" s="126" t="s">
        <v>312</v>
      </c>
      <c r="G35" s="144" t="s">
        <v>120</v>
      </c>
      <c r="H35" s="119"/>
      <c r="I35" s="145" t="s">
        <v>27</v>
      </c>
      <c r="J35" s="146"/>
      <c r="K35" s="147" t="s">
        <v>29</v>
      </c>
      <c r="L35" s="146"/>
      <c r="M35" s="146"/>
      <c r="N35" s="126" t="s">
        <v>312</v>
      </c>
      <c r="O35" s="144" t="s">
        <v>120</v>
      </c>
    </row>
    <row r="36" spans="1:15" ht="14.25" customHeight="1">
      <c r="A36" s="457">
        <f>'出場種目票'!J12</f>
        <v>0</v>
      </c>
      <c r="B36" s="447"/>
      <c r="C36" s="445" t="e">
        <f>IF(A36="","",VLOOKUP(A36,'出場種目票'!$B$338:$K$488,2))</f>
        <v>#N/A</v>
      </c>
      <c r="D36" s="446" t="e">
        <f>IF(C36="","",VLOOKUP(C36,'出場種目票'!$B$338:$K$387,2))</f>
        <v>#N/A</v>
      </c>
      <c r="E36" s="447" t="e">
        <f>IF(D36="","",VLOOKUP(D36,'出場種目票'!$B$338:$K$387,2))</f>
        <v>#N/A</v>
      </c>
      <c r="F36" s="462" t="e">
        <f>'男子申込一覧表'!$A$5&amp;"･"&amp;IF(A36="","",VLOOKUP(A36,'出場種目票'!$B$338:$K$488,4))</f>
        <v>#N/A</v>
      </c>
      <c r="G36" s="464" t="e">
        <f>IF(A36="","",VLOOKUP(A36,'出場種目票'!$B$338:$K$488,5))</f>
        <v>#N/A</v>
      </c>
      <c r="H36" s="119"/>
      <c r="I36" s="520">
        <f>'出場種目票'!J15</f>
        <v>0</v>
      </c>
      <c r="J36" s="471"/>
      <c r="K36" s="445" t="e">
        <f>IF(I36="","",VLOOKUP(I36,'出場種目票'!$B$338:$K$488,2))</f>
        <v>#N/A</v>
      </c>
      <c r="L36" s="446" t="e">
        <f>IF(K36="","",VLOOKUP(K36,'出場種目票'!$B$338:$K$387,2))</f>
        <v>#N/A</v>
      </c>
      <c r="M36" s="447" t="e">
        <f>IF(L36="","",VLOOKUP(L36,'出場種目票'!$B$338:$K$387,2))</f>
        <v>#N/A</v>
      </c>
      <c r="N36" s="462" t="e">
        <f>'男子申込一覧表'!$A$5&amp;"･"&amp;IF(I36="","",VLOOKUP(I36,'出場種目票'!$B$338:$K$488,4))</f>
        <v>#N/A</v>
      </c>
      <c r="O36" s="464" t="e">
        <f>IF(I36="","",VLOOKUP(I36,'出場種目票'!$B$338:$K$488,5))</f>
        <v>#N/A</v>
      </c>
    </row>
    <row r="37" spans="1:15" ht="14.25" customHeight="1" thickBot="1">
      <c r="A37" s="458"/>
      <c r="B37" s="459"/>
      <c r="C37" s="460">
        <f>IF(B37="","",VLOOKUP(B37,'出場種目票'!$B$338:$K$387,2))</f>
      </c>
      <c r="D37" s="461">
        <f>IF(C37="","",VLOOKUP(C37,'出場種目票'!$B$338:$K$387,2))</f>
      </c>
      <c r="E37" s="459">
        <f>IF(D37="","",VLOOKUP(D37,'出場種目票'!$B$338:$K$387,2))</f>
      </c>
      <c r="F37" s="463"/>
      <c r="G37" s="465">
        <f>IF(E37="","",VLOOKUP(E37,'出場種目票'!$B$338:$K$387,5))</f>
      </c>
      <c r="H37" s="119"/>
      <c r="I37" s="521"/>
      <c r="J37" s="522"/>
      <c r="K37" s="460">
        <f>IF(J37="","",VLOOKUP(J37,'出場種目票'!$B$338:$K$387,2))</f>
      </c>
      <c r="L37" s="461">
        <f>IF(K37="","",VLOOKUP(K37,'出場種目票'!$B$338:$K$387,2))</f>
      </c>
      <c r="M37" s="459">
        <f>IF(L37="","",VLOOKUP(L37,'出場種目票'!$B$338:$K$387,2))</f>
      </c>
      <c r="N37" s="463"/>
      <c r="O37" s="465">
        <f>IF(M37="","",VLOOKUP(M37,'出場種目票'!$B$338:$K$387,5))</f>
      </c>
    </row>
    <row r="38" spans="1:15" ht="14.25" customHeight="1" thickBot="1">
      <c r="A38" s="119"/>
      <c r="B38" s="119"/>
      <c r="C38" s="119"/>
      <c r="D38" s="119"/>
      <c r="E38" s="119"/>
      <c r="F38" s="119"/>
      <c r="G38" s="119"/>
      <c r="H38" s="132"/>
      <c r="I38" s="133"/>
      <c r="J38" s="133"/>
      <c r="K38" s="133"/>
      <c r="L38" s="133"/>
      <c r="M38" s="133"/>
      <c r="N38" s="133"/>
      <c r="O38" s="133"/>
    </row>
    <row r="39" spans="1:15" ht="14.25" customHeight="1" thickBot="1">
      <c r="A39" s="466" t="s">
        <v>60</v>
      </c>
      <c r="B39" s="134" t="s">
        <v>28</v>
      </c>
      <c r="C39" s="135"/>
      <c r="D39" s="135"/>
      <c r="E39" s="304" t="s">
        <v>315</v>
      </c>
      <c r="F39" s="135"/>
      <c r="G39" s="136"/>
      <c r="H39" s="119"/>
      <c r="I39" s="466" t="s">
        <v>60</v>
      </c>
      <c r="J39" s="137" t="s">
        <v>28</v>
      </c>
      <c r="K39" s="138"/>
      <c r="L39" s="138"/>
      <c r="M39" s="304" t="s">
        <v>315</v>
      </c>
      <c r="N39" s="138"/>
      <c r="O39" s="139"/>
    </row>
    <row r="40" spans="1:15" ht="14.25" customHeight="1">
      <c r="A40" s="467"/>
      <c r="B40" s="445" t="s">
        <v>96</v>
      </c>
      <c r="C40" s="446"/>
      <c r="D40" s="447"/>
      <c r="E40" s="445"/>
      <c r="F40" s="446"/>
      <c r="G40" s="469"/>
      <c r="H40" s="119"/>
      <c r="I40" s="467"/>
      <c r="J40" s="445" t="s">
        <v>96</v>
      </c>
      <c r="K40" s="446"/>
      <c r="L40" s="447"/>
      <c r="M40" s="451"/>
      <c r="N40" s="452"/>
      <c r="O40" s="453"/>
    </row>
    <row r="41" spans="1:15" ht="14.25" customHeight="1" thickBot="1">
      <c r="A41" s="468"/>
      <c r="B41" s="448"/>
      <c r="C41" s="449"/>
      <c r="D41" s="450"/>
      <c r="E41" s="448"/>
      <c r="F41" s="449"/>
      <c r="G41" s="470"/>
      <c r="H41" s="119"/>
      <c r="I41" s="468"/>
      <c r="J41" s="448"/>
      <c r="K41" s="449"/>
      <c r="L41" s="450"/>
      <c r="M41" s="454"/>
      <c r="N41" s="455"/>
      <c r="O41" s="456"/>
    </row>
    <row r="42" spans="1:15" ht="14.25" customHeight="1" thickBot="1">
      <c r="A42" s="140" t="s">
        <v>27</v>
      </c>
      <c r="B42" s="141"/>
      <c r="C42" s="142" t="s">
        <v>29</v>
      </c>
      <c r="D42" s="141"/>
      <c r="E42" s="141"/>
      <c r="F42" s="126" t="s">
        <v>312</v>
      </c>
      <c r="G42" s="144" t="s">
        <v>120</v>
      </c>
      <c r="H42" s="119"/>
      <c r="I42" s="145" t="s">
        <v>27</v>
      </c>
      <c r="J42" s="146"/>
      <c r="K42" s="147" t="s">
        <v>29</v>
      </c>
      <c r="L42" s="146"/>
      <c r="M42" s="146"/>
      <c r="N42" s="126" t="s">
        <v>312</v>
      </c>
      <c r="O42" s="144" t="s">
        <v>120</v>
      </c>
    </row>
    <row r="43" spans="1:15" ht="14.25" customHeight="1">
      <c r="A43" s="457">
        <f>'出場種目票'!J16</f>
        <v>0</v>
      </c>
      <c r="B43" s="447"/>
      <c r="C43" s="445" t="e">
        <f>IF(A43="","",VLOOKUP(A43,'出場種目票'!$B$338:$K$488,2))</f>
        <v>#N/A</v>
      </c>
      <c r="D43" s="446" t="e">
        <f>IF(C43="","",VLOOKUP(C43,'出場種目票'!$B$338:$K$387,2))</f>
        <v>#N/A</v>
      </c>
      <c r="E43" s="447" t="e">
        <f>IF(D43="","",VLOOKUP(D43,'出場種目票'!$B$338:$K$387,2))</f>
        <v>#N/A</v>
      </c>
      <c r="F43" s="462" t="e">
        <f>'男子申込一覧表'!$A$5&amp;"･"&amp;IF(A43="","",VLOOKUP(A43,'出場種目票'!$B$338:$K$488,4))</f>
        <v>#N/A</v>
      </c>
      <c r="G43" s="464" t="e">
        <f>IF(A43="","",VLOOKUP(A43,'出場種目票'!$B$338:$K$488,5))</f>
        <v>#N/A</v>
      </c>
      <c r="H43" s="119"/>
      <c r="I43" s="520">
        <f>'出場種目票'!J17</f>
        <v>0</v>
      </c>
      <c r="J43" s="471"/>
      <c r="K43" s="445" t="e">
        <f>IF(I43="","",VLOOKUP(I43,'出場種目票'!$B$338:$K$488,2))</f>
        <v>#N/A</v>
      </c>
      <c r="L43" s="446" t="e">
        <f>IF(K43="","",VLOOKUP(K43,'出場種目票'!$B$338:$K$387,2))</f>
        <v>#N/A</v>
      </c>
      <c r="M43" s="447" t="e">
        <f>IF(L43="","",VLOOKUP(L43,'出場種目票'!$B$338:$K$387,2))</f>
        <v>#N/A</v>
      </c>
      <c r="N43" s="462" t="e">
        <f>'男子申込一覧表'!$A$5&amp;"･"&amp;IF(I43="","",VLOOKUP(I43,'出場種目票'!$B$338:$K$488,4))</f>
        <v>#N/A</v>
      </c>
      <c r="O43" s="464" t="e">
        <f>IF(I43="","",VLOOKUP(I43,'出場種目票'!$B$338:$K$488,5))</f>
        <v>#N/A</v>
      </c>
    </row>
    <row r="44" spans="1:15" ht="14.25" customHeight="1" thickBot="1">
      <c r="A44" s="458"/>
      <c r="B44" s="459"/>
      <c r="C44" s="460">
        <f>IF(B44="","",VLOOKUP(B44,'出場種目票'!$B$338:$K$387,2))</f>
      </c>
      <c r="D44" s="461">
        <f>IF(C44="","",VLOOKUP(C44,'出場種目票'!$B$338:$K$387,2))</f>
      </c>
      <c r="E44" s="459">
        <f>IF(D44="","",VLOOKUP(D44,'出場種目票'!$B$338:$K$387,2))</f>
      </c>
      <c r="F44" s="463"/>
      <c r="G44" s="465">
        <f>IF(E44="","",VLOOKUP(E44,'出場種目票'!$B$338:$K$387,5))</f>
      </c>
      <c r="H44" s="119"/>
      <c r="I44" s="521"/>
      <c r="J44" s="522"/>
      <c r="K44" s="460">
        <f>IF(J44="","",VLOOKUP(J44,'出場種目票'!$B$338:$K$387,2))</f>
      </c>
      <c r="L44" s="461">
        <f>IF(K44="","",VLOOKUP(K44,'出場種目票'!$B$338:$K$387,2))</f>
      </c>
      <c r="M44" s="459">
        <f>IF(L44="","",VLOOKUP(L44,'出場種目票'!$B$338:$K$387,2))</f>
      </c>
      <c r="N44" s="463"/>
      <c r="O44" s="465">
        <f>IF(M44="","",VLOOKUP(M44,'出場種目票'!$B$338:$K$387,5))</f>
      </c>
    </row>
    <row r="45" spans="1:15" ht="14.25" customHeight="1" thickBot="1">
      <c r="A45" s="292"/>
      <c r="B45" s="118"/>
      <c r="C45" s="118"/>
      <c r="D45" s="118"/>
      <c r="E45" s="118"/>
      <c r="F45" s="118"/>
      <c r="G45" s="293"/>
      <c r="H45" s="119"/>
      <c r="I45" s="294"/>
      <c r="J45" s="120"/>
      <c r="K45" s="118"/>
      <c r="L45" s="118"/>
      <c r="M45" s="118"/>
      <c r="N45" s="118"/>
      <c r="O45" s="293"/>
    </row>
    <row r="46" spans="1:15" ht="12.75" customHeight="1" thickBot="1">
      <c r="A46" s="466" t="s">
        <v>60</v>
      </c>
      <c r="B46" s="134" t="s">
        <v>28</v>
      </c>
      <c r="C46" s="135"/>
      <c r="D46" s="135"/>
      <c r="E46" s="304" t="s">
        <v>315</v>
      </c>
      <c r="F46" s="135"/>
      <c r="G46" s="136"/>
      <c r="H46" s="119"/>
      <c r="I46" s="466" t="s">
        <v>60</v>
      </c>
      <c r="J46" s="137" t="s">
        <v>28</v>
      </c>
      <c r="K46" s="138"/>
      <c r="L46" s="138"/>
      <c r="M46" s="304" t="s">
        <v>315</v>
      </c>
      <c r="N46" s="138"/>
      <c r="O46" s="139"/>
    </row>
    <row r="47" spans="1:15" ht="15" customHeight="1">
      <c r="A47" s="467"/>
      <c r="B47" s="445" t="s">
        <v>97</v>
      </c>
      <c r="C47" s="446"/>
      <c r="D47" s="447"/>
      <c r="E47" s="445"/>
      <c r="F47" s="446"/>
      <c r="G47" s="469"/>
      <c r="H47" s="119"/>
      <c r="I47" s="467"/>
      <c r="J47" s="445" t="s">
        <v>97</v>
      </c>
      <c r="K47" s="446"/>
      <c r="L47" s="447"/>
      <c r="M47" s="451"/>
      <c r="N47" s="452"/>
      <c r="O47" s="453"/>
    </row>
    <row r="48" spans="1:15" ht="14.25" customHeight="1" thickBot="1">
      <c r="A48" s="468"/>
      <c r="B48" s="448"/>
      <c r="C48" s="449"/>
      <c r="D48" s="450"/>
      <c r="E48" s="448"/>
      <c r="F48" s="449"/>
      <c r="G48" s="470"/>
      <c r="H48" s="119"/>
      <c r="I48" s="468"/>
      <c r="J48" s="448"/>
      <c r="K48" s="449"/>
      <c r="L48" s="450"/>
      <c r="M48" s="454"/>
      <c r="N48" s="455"/>
      <c r="O48" s="456"/>
    </row>
    <row r="49" spans="1:15" ht="12.75" thickBot="1">
      <c r="A49" s="140" t="s">
        <v>27</v>
      </c>
      <c r="B49" s="141"/>
      <c r="C49" s="142" t="s">
        <v>29</v>
      </c>
      <c r="D49" s="141"/>
      <c r="E49" s="141"/>
      <c r="F49" s="126" t="s">
        <v>312</v>
      </c>
      <c r="G49" s="144" t="s">
        <v>120</v>
      </c>
      <c r="H49" s="119"/>
      <c r="I49" s="145" t="s">
        <v>27</v>
      </c>
      <c r="J49" s="146"/>
      <c r="K49" s="147" t="s">
        <v>29</v>
      </c>
      <c r="L49" s="146"/>
      <c r="M49" s="146"/>
      <c r="N49" s="126" t="s">
        <v>312</v>
      </c>
      <c r="O49" s="144" t="s">
        <v>120</v>
      </c>
    </row>
    <row r="50" spans="1:15" ht="14.25" customHeight="1">
      <c r="A50" s="457">
        <f>'出場種目票'!J18</f>
        <v>0</v>
      </c>
      <c r="B50" s="447"/>
      <c r="C50" s="445" t="e">
        <f>IF(A50="","",VLOOKUP(A50,'出場種目票'!$B$338:$K$488,2))</f>
        <v>#N/A</v>
      </c>
      <c r="D50" s="446" t="e">
        <f>IF(C50="","",VLOOKUP(C50,'出場種目票'!$B$338:$K$387,2))</f>
        <v>#N/A</v>
      </c>
      <c r="E50" s="447" t="e">
        <f>IF(D50="","",VLOOKUP(D50,'出場種目票'!$B$338:$K$387,2))</f>
        <v>#N/A</v>
      </c>
      <c r="F50" s="462" t="e">
        <f>'男子申込一覧表'!$A$5&amp;"･"&amp;IF(A50="","",VLOOKUP(A50,'出場種目票'!$B$338:$K$488,4))</f>
        <v>#N/A</v>
      </c>
      <c r="G50" s="464" t="e">
        <f>IF(A50="","",VLOOKUP(A50,'出場種目票'!$B$338:$K$488,5))</f>
        <v>#N/A</v>
      </c>
      <c r="H50" s="119"/>
      <c r="I50" s="520">
        <f>'出場種目票'!J19</f>
        <v>0</v>
      </c>
      <c r="J50" s="471"/>
      <c r="K50" s="445" t="e">
        <f>IF(I50="","",VLOOKUP(I50,'出場種目票'!$B$338:$K$488,2))</f>
        <v>#N/A</v>
      </c>
      <c r="L50" s="446" t="e">
        <f>IF(K50="","",VLOOKUP(K50,'出場種目票'!$B$338:$K$387,2))</f>
        <v>#N/A</v>
      </c>
      <c r="M50" s="447" t="e">
        <f>IF(L50="","",VLOOKUP(L50,'出場種目票'!$B$338:$K$387,2))</f>
        <v>#N/A</v>
      </c>
      <c r="N50" s="462" t="e">
        <f>'男子申込一覧表'!$A$5&amp;"･"&amp;IF(I50="","",VLOOKUP(I50,'出場種目票'!$B$338:$K$488,4))</f>
        <v>#N/A</v>
      </c>
      <c r="O50" s="464" t="e">
        <f>IF(I50="","",VLOOKUP(I50,'出場種目票'!$B$338:$K$488,5))</f>
        <v>#N/A</v>
      </c>
    </row>
    <row r="51" spans="1:15" ht="14.25" customHeight="1" thickBot="1">
      <c r="A51" s="458"/>
      <c r="B51" s="459"/>
      <c r="C51" s="460">
        <f>IF(B51="","",VLOOKUP(B51,'出場種目票'!$B$338:$K$387,2))</f>
      </c>
      <c r="D51" s="461">
        <f>IF(C51="","",VLOOKUP(C51,'出場種目票'!$B$338:$K$387,2))</f>
      </c>
      <c r="E51" s="459">
        <f>IF(D51="","",VLOOKUP(D51,'出場種目票'!$B$338:$K$387,2))</f>
      </c>
      <c r="F51" s="463"/>
      <c r="G51" s="465">
        <f>IF(E51="","",VLOOKUP(E51,'出場種目票'!$B$338:$K$387,5))</f>
      </c>
      <c r="H51" s="119"/>
      <c r="I51" s="521"/>
      <c r="J51" s="522"/>
      <c r="K51" s="460">
        <f>IF(J51="","",VLOOKUP(J51,'出場種目票'!$B$338:$K$387,2))</f>
      </c>
      <c r="L51" s="461">
        <f>IF(K51="","",VLOOKUP(K51,'出場種目票'!$B$338:$K$387,2))</f>
      </c>
      <c r="M51" s="459">
        <f>IF(L51="","",VLOOKUP(L51,'出場種目票'!$B$338:$K$387,2))</f>
      </c>
      <c r="N51" s="463"/>
      <c r="O51" s="465">
        <f>IF(M51="","",VLOOKUP(M51,'出場種目票'!$B$338:$K$387,5))</f>
      </c>
    </row>
    <row r="52" spans="1:15" ht="14.25" customHeight="1" thickBot="1">
      <c r="A52" s="118"/>
      <c r="B52" s="118"/>
      <c r="C52" s="118"/>
      <c r="D52" s="118"/>
      <c r="E52" s="118"/>
      <c r="F52" s="118"/>
      <c r="G52" s="118"/>
      <c r="H52" s="119"/>
      <c r="I52" s="120"/>
      <c r="J52" s="120"/>
      <c r="K52" s="118"/>
      <c r="L52" s="118"/>
      <c r="M52" s="118"/>
      <c r="N52" s="118"/>
      <c r="O52" s="118"/>
    </row>
    <row r="53" spans="1:15" ht="14.25" customHeight="1" thickBot="1">
      <c r="A53" s="466" t="s">
        <v>60</v>
      </c>
      <c r="B53" s="134" t="s">
        <v>28</v>
      </c>
      <c r="C53" s="135"/>
      <c r="D53" s="135"/>
      <c r="E53" s="304" t="s">
        <v>315</v>
      </c>
      <c r="F53" s="135"/>
      <c r="G53" s="136"/>
      <c r="H53" s="119"/>
      <c r="I53" s="466" t="s">
        <v>60</v>
      </c>
      <c r="J53" s="137" t="s">
        <v>28</v>
      </c>
      <c r="K53" s="138"/>
      <c r="L53" s="138"/>
      <c r="M53" s="304" t="s">
        <v>315</v>
      </c>
      <c r="N53" s="138"/>
      <c r="O53" s="139"/>
    </row>
    <row r="54" spans="1:15" ht="14.25" customHeight="1">
      <c r="A54" s="467"/>
      <c r="B54" s="445" t="s">
        <v>97</v>
      </c>
      <c r="C54" s="446"/>
      <c r="D54" s="447"/>
      <c r="E54" s="445"/>
      <c r="F54" s="446"/>
      <c r="G54" s="469"/>
      <c r="H54" s="119"/>
      <c r="I54" s="467"/>
      <c r="J54" s="445" t="s">
        <v>97</v>
      </c>
      <c r="K54" s="446"/>
      <c r="L54" s="447"/>
      <c r="M54" s="451"/>
      <c r="N54" s="452"/>
      <c r="O54" s="453"/>
    </row>
    <row r="55" spans="1:15" ht="14.25" customHeight="1" thickBot="1">
      <c r="A55" s="468"/>
      <c r="B55" s="448"/>
      <c r="C55" s="449"/>
      <c r="D55" s="450"/>
      <c r="E55" s="448"/>
      <c r="F55" s="449"/>
      <c r="G55" s="470"/>
      <c r="H55" s="119"/>
      <c r="I55" s="468"/>
      <c r="J55" s="448"/>
      <c r="K55" s="449"/>
      <c r="L55" s="450"/>
      <c r="M55" s="454"/>
      <c r="N55" s="455"/>
      <c r="O55" s="456"/>
    </row>
    <row r="56" spans="1:15" ht="14.25" customHeight="1" thickBot="1">
      <c r="A56" s="140" t="s">
        <v>27</v>
      </c>
      <c r="B56" s="141"/>
      <c r="C56" s="142" t="s">
        <v>29</v>
      </c>
      <c r="D56" s="141"/>
      <c r="E56" s="141"/>
      <c r="F56" s="126" t="s">
        <v>312</v>
      </c>
      <c r="G56" s="144" t="s">
        <v>120</v>
      </c>
      <c r="H56" s="119"/>
      <c r="I56" s="145" t="s">
        <v>27</v>
      </c>
      <c r="J56" s="146"/>
      <c r="K56" s="147" t="s">
        <v>29</v>
      </c>
      <c r="L56" s="146"/>
      <c r="M56" s="146"/>
      <c r="N56" s="126" t="s">
        <v>312</v>
      </c>
      <c r="O56" s="144" t="s">
        <v>120</v>
      </c>
    </row>
    <row r="57" spans="1:15" ht="14.25" customHeight="1">
      <c r="A57" s="457">
        <f>'出場種目票'!J20</f>
        <v>0</v>
      </c>
      <c r="B57" s="447"/>
      <c r="C57" s="445" t="e">
        <f>IF(A57="","",VLOOKUP(A57,'出場種目票'!$B$338:$K$488,2))</f>
        <v>#N/A</v>
      </c>
      <c r="D57" s="446" t="e">
        <f>IF(C57="","",VLOOKUP(C57,'出場種目票'!$B$338:$K$387,2))</f>
        <v>#N/A</v>
      </c>
      <c r="E57" s="447" t="e">
        <f>IF(D57="","",VLOOKUP(D57,'出場種目票'!$B$338:$K$387,2))</f>
        <v>#N/A</v>
      </c>
      <c r="F57" s="462" t="e">
        <f>'男子申込一覧表'!$A$5&amp;"･"&amp;IF(A57="","",VLOOKUP(A57,'出場種目票'!$B$338:$K$488,4))</f>
        <v>#N/A</v>
      </c>
      <c r="G57" s="464" t="e">
        <f>IF(A57="","",VLOOKUP(A57,'出場種目票'!$B$338:$K$488,5))</f>
        <v>#N/A</v>
      </c>
      <c r="H57" s="119"/>
      <c r="I57" s="520">
        <f>'出場種目票'!J23</f>
        <v>0</v>
      </c>
      <c r="J57" s="471"/>
      <c r="K57" s="445" t="e">
        <f>IF(I57="","",VLOOKUP(I57,'出場種目票'!$B$338:$K$488,2))</f>
        <v>#N/A</v>
      </c>
      <c r="L57" s="446" t="e">
        <f>IF(K57="","",VLOOKUP(K57,'出場種目票'!$B$338:$K$387,2))</f>
        <v>#N/A</v>
      </c>
      <c r="M57" s="447" t="e">
        <f>IF(L57="","",VLOOKUP(L57,'出場種目票'!$B$338:$K$387,2))</f>
        <v>#N/A</v>
      </c>
      <c r="N57" s="462" t="e">
        <f>'男子申込一覧表'!$A$5&amp;"･"&amp;IF(I57="","",VLOOKUP(I57,'出場種目票'!$B$338:$K$488,4))</f>
        <v>#N/A</v>
      </c>
      <c r="O57" s="464" t="e">
        <f>IF(I57="","",VLOOKUP(I57,'出場種目票'!$B$338:$K$488,5))</f>
        <v>#N/A</v>
      </c>
    </row>
    <row r="58" spans="1:15" ht="14.25" customHeight="1" thickBot="1">
      <c r="A58" s="458"/>
      <c r="B58" s="459"/>
      <c r="C58" s="460">
        <f>IF(B58="","",VLOOKUP(B58,'出場種目票'!$B$338:$K$387,2))</f>
      </c>
      <c r="D58" s="461">
        <f>IF(C58="","",VLOOKUP(C58,'出場種目票'!$B$338:$K$387,2))</f>
      </c>
      <c r="E58" s="459">
        <f>IF(D58="","",VLOOKUP(D58,'出場種目票'!$B$338:$K$387,2))</f>
      </c>
      <c r="F58" s="463"/>
      <c r="G58" s="465">
        <f>IF(E58="","",VLOOKUP(E58,'出場種目票'!$B$338:$K$387,5))</f>
      </c>
      <c r="H58" s="119"/>
      <c r="I58" s="521"/>
      <c r="J58" s="522"/>
      <c r="K58" s="460">
        <f>IF(J58="","",VLOOKUP(J58,'出場種目票'!$B$338:$K$387,2))</f>
      </c>
      <c r="L58" s="461">
        <f>IF(K58="","",VLOOKUP(K58,'出場種目票'!$B$338:$K$387,2))</f>
      </c>
      <c r="M58" s="459">
        <f>IF(L58="","",VLOOKUP(L58,'出場種目票'!$B$338:$K$387,2))</f>
      </c>
      <c r="N58" s="463"/>
      <c r="O58" s="465">
        <f>IF(M58="","",VLOOKUP(M58,'出場種目票'!$B$338:$K$387,5))</f>
      </c>
    </row>
    <row r="59" spans="1:15" ht="14.25" customHeight="1" thickBot="1">
      <c r="A59" s="118"/>
      <c r="B59" s="118"/>
      <c r="C59" s="118"/>
      <c r="D59" s="118"/>
      <c r="E59" s="118"/>
      <c r="F59" s="118"/>
      <c r="G59" s="118"/>
      <c r="H59" s="119"/>
      <c r="I59" s="120"/>
      <c r="J59" s="120"/>
      <c r="K59" s="118"/>
      <c r="L59" s="118"/>
      <c r="M59" s="118"/>
      <c r="N59" s="118"/>
      <c r="O59" s="118"/>
    </row>
    <row r="60" spans="1:15" ht="14.25" customHeight="1" thickBot="1">
      <c r="A60" s="466" t="s">
        <v>60</v>
      </c>
      <c r="B60" s="134" t="s">
        <v>28</v>
      </c>
      <c r="C60" s="135"/>
      <c r="D60" s="135"/>
      <c r="E60" s="304" t="s">
        <v>315</v>
      </c>
      <c r="F60" s="135"/>
      <c r="G60" s="136"/>
      <c r="H60" s="119"/>
      <c r="I60" s="466" t="s">
        <v>60</v>
      </c>
      <c r="J60" s="137" t="s">
        <v>28</v>
      </c>
      <c r="K60" s="138"/>
      <c r="L60" s="138"/>
      <c r="M60" s="304" t="s">
        <v>315</v>
      </c>
      <c r="N60" s="138"/>
      <c r="O60" s="139"/>
    </row>
    <row r="61" spans="1:15" ht="14.25" customHeight="1">
      <c r="A61" s="467"/>
      <c r="B61" s="445" t="s">
        <v>97</v>
      </c>
      <c r="C61" s="446"/>
      <c r="D61" s="447"/>
      <c r="E61" s="445"/>
      <c r="F61" s="446"/>
      <c r="G61" s="469"/>
      <c r="H61" s="119"/>
      <c r="I61" s="467"/>
      <c r="J61" s="445" t="s">
        <v>97</v>
      </c>
      <c r="K61" s="446"/>
      <c r="L61" s="447"/>
      <c r="M61" s="451"/>
      <c r="N61" s="452"/>
      <c r="O61" s="453"/>
    </row>
    <row r="62" spans="1:15" ht="14.25" customHeight="1" thickBot="1">
      <c r="A62" s="468"/>
      <c r="B62" s="448"/>
      <c r="C62" s="449"/>
      <c r="D62" s="450"/>
      <c r="E62" s="448"/>
      <c r="F62" s="449"/>
      <c r="G62" s="470"/>
      <c r="H62" s="119"/>
      <c r="I62" s="468"/>
      <c r="J62" s="448"/>
      <c r="K62" s="449"/>
      <c r="L62" s="450"/>
      <c r="M62" s="454"/>
      <c r="N62" s="455"/>
      <c r="O62" s="456"/>
    </row>
    <row r="63" spans="1:15" ht="14.25" customHeight="1" thickBot="1">
      <c r="A63" s="140" t="s">
        <v>27</v>
      </c>
      <c r="B63" s="141"/>
      <c r="C63" s="142" t="s">
        <v>29</v>
      </c>
      <c r="D63" s="141"/>
      <c r="E63" s="141"/>
      <c r="F63" s="126" t="s">
        <v>312</v>
      </c>
      <c r="G63" s="144" t="s">
        <v>120</v>
      </c>
      <c r="H63" s="119"/>
      <c r="I63" s="145" t="s">
        <v>27</v>
      </c>
      <c r="J63" s="146"/>
      <c r="K63" s="147" t="s">
        <v>29</v>
      </c>
      <c r="L63" s="146"/>
      <c r="M63" s="146"/>
      <c r="N63" s="126" t="s">
        <v>312</v>
      </c>
      <c r="O63" s="144" t="s">
        <v>120</v>
      </c>
    </row>
    <row r="64" spans="1:15" ht="14.25" customHeight="1">
      <c r="A64" s="457">
        <f>'出場種目票'!J24</f>
        <v>0</v>
      </c>
      <c r="B64" s="447"/>
      <c r="C64" s="445" t="e">
        <f>IF(A64="","",VLOOKUP(A64,'出場種目票'!$B$338:$K$488,2))</f>
        <v>#N/A</v>
      </c>
      <c r="D64" s="446" t="e">
        <f>IF(C64="","",VLOOKUP(C64,'出場種目票'!$B$338:$K$387,2))</f>
        <v>#N/A</v>
      </c>
      <c r="E64" s="447" t="e">
        <f>IF(D64="","",VLOOKUP(D64,'出場種目票'!$B$338:$K$387,2))</f>
        <v>#N/A</v>
      </c>
      <c r="F64" s="462" t="e">
        <f>'男子申込一覧表'!$A$5&amp;"･"&amp;IF(A64="","",VLOOKUP(A64,'出場種目票'!$B$338:$K$488,4))</f>
        <v>#N/A</v>
      </c>
      <c r="G64" s="464" t="e">
        <f>IF(A64="","",VLOOKUP(A64,'出場種目票'!$B$338:$K$488,5))</f>
        <v>#N/A</v>
      </c>
      <c r="H64" s="119"/>
      <c r="I64" s="520">
        <f>'出場種目票'!J25</f>
        <v>0</v>
      </c>
      <c r="J64" s="471"/>
      <c r="K64" s="445" t="e">
        <f>IF(I64="","",VLOOKUP(I64,'出場種目票'!$B$338:$K$488,2))</f>
        <v>#N/A</v>
      </c>
      <c r="L64" s="446" t="e">
        <f>IF(K64="","",VLOOKUP(K64,'出場種目票'!$B$338:$K$387,2))</f>
        <v>#N/A</v>
      </c>
      <c r="M64" s="447" t="e">
        <f>IF(L64="","",VLOOKUP(L64,'出場種目票'!$B$338:$K$387,2))</f>
        <v>#N/A</v>
      </c>
      <c r="N64" s="462" t="e">
        <f>'男子申込一覧表'!$A$5&amp;"･"&amp;IF(I64="","",VLOOKUP(I64,'出場種目票'!$B$338:$K$488,4))</f>
        <v>#N/A</v>
      </c>
      <c r="O64" s="464" t="e">
        <f>IF(I64="","",VLOOKUP(I64,'出場種目票'!$B$338:$K$488,5))</f>
        <v>#N/A</v>
      </c>
    </row>
    <row r="65" spans="1:15" ht="14.25" customHeight="1" thickBot="1">
      <c r="A65" s="458"/>
      <c r="B65" s="459"/>
      <c r="C65" s="460">
        <f>IF(B65="","",VLOOKUP(B65,'出場種目票'!$B$338:$K$387,2))</f>
      </c>
      <c r="D65" s="461">
        <f>IF(C65="","",VLOOKUP(C65,'出場種目票'!$B$338:$K$387,2))</f>
      </c>
      <c r="E65" s="459">
        <f>IF(D65="","",VLOOKUP(D65,'出場種目票'!$B$338:$K$387,2))</f>
      </c>
      <c r="F65" s="463"/>
      <c r="G65" s="465">
        <f>IF(E65="","",VLOOKUP(E65,'出場種目票'!$B$338:$K$387,5))</f>
      </c>
      <c r="H65" s="119"/>
      <c r="I65" s="521"/>
      <c r="J65" s="522"/>
      <c r="K65" s="460">
        <f>IF(J65="","",VLOOKUP(J65,'出場種目票'!$B$338:$K$387,2))</f>
      </c>
      <c r="L65" s="461">
        <f>IF(K65="","",VLOOKUP(K65,'出場種目票'!$B$338:$K$387,2))</f>
      </c>
      <c r="M65" s="459">
        <f>IF(L65="","",VLOOKUP(L65,'出場種目票'!$B$338:$K$387,2))</f>
      </c>
      <c r="N65" s="463"/>
      <c r="O65" s="465">
        <f>IF(M65="","",VLOOKUP(M65,'出場種目票'!$B$338:$K$387,5))</f>
      </c>
    </row>
    <row r="66" spans="1:15" ht="14.25" customHeight="1">
      <c r="A66" s="118"/>
      <c r="B66" s="118"/>
      <c r="C66" s="118"/>
      <c r="D66" s="118"/>
      <c r="E66" s="118"/>
      <c r="F66" s="118"/>
      <c r="G66" s="118"/>
      <c r="H66" s="119"/>
      <c r="I66" s="120"/>
      <c r="J66" s="120"/>
      <c r="K66" s="118"/>
      <c r="L66" s="118"/>
      <c r="M66" s="118"/>
      <c r="N66" s="118"/>
      <c r="O66" s="118"/>
    </row>
    <row r="67" spans="1:16" ht="14.25" customHeight="1">
      <c r="A67" s="164"/>
      <c r="B67" s="223"/>
      <c r="C67" s="164"/>
      <c r="D67" s="118"/>
      <c r="E67" s="118"/>
      <c r="F67" s="118"/>
      <c r="G67" s="118"/>
      <c r="H67" s="119"/>
      <c r="I67" s="127"/>
      <c r="J67" s="127"/>
      <c r="K67" s="127"/>
      <c r="L67" s="120"/>
      <c r="M67" s="120"/>
      <c r="N67" s="120"/>
      <c r="O67" s="230" t="s">
        <v>153</v>
      </c>
      <c r="P67" s="11"/>
    </row>
    <row r="68" spans="1:16" ht="14.25" customHeight="1" thickBot="1">
      <c r="A68" s="164"/>
      <c r="B68" s="223"/>
      <c r="C68" s="164"/>
      <c r="D68" s="118"/>
      <c r="E68" s="118"/>
      <c r="F68" s="118"/>
      <c r="G68" s="118"/>
      <c r="H68" s="119"/>
      <c r="I68" s="127"/>
      <c r="J68" s="127"/>
      <c r="K68" s="127"/>
      <c r="L68" s="120"/>
      <c r="M68" s="120"/>
      <c r="N68" s="120"/>
      <c r="O68" s="230"/>
      <c r="P68" s="11"/>
    </row>
    <row r="69" spans="1:15" ht="12.75" customHeight="1" thickBot="1">
      <c r="A69" s="466" t="s">
        <v>60</v>
      </c>
      <c r="B69" s="134" t="s">
        <v>28</v>
      </c>
      <c r="C69" s="135"/>
      <c r="D69" s="135"/>
      <c r="E69" s="304" t="s">
        <v>315</v>
      </c>
      <c r="F69" s="135"/>
      <c r="G69" s="136"/>
      <c r="H69" s="119"/>
      <c r="I69" s="466" t="s">
        <v>60</v>
      </c>
      <c r="J69" s="137" t="s">
        <v>28</v>
      </c>
      <c r="K69" s="138"/>
      <c r="L69" s="138"/>
      <c r="M69" s="304" t="s">
        <v>315</v>
      </c>
      <c r="N69" s="138"/>
      <c r="O69" s="139"/>
    </row>
    <row r="70" spans="1:15" ht="15" customHeight="1">
      <c r="A70" s="467"/>
      <c r="B70" s="445" t="s">
        <v>98</v>
      </c>
      <c r="C70" s="446"/>
      <c r="D70" s="447"/>
      <c r="E70" s="445"/>
      <c r="F70" s="446"/>
      <c r="G70" s="469"/>
      <c r="H70" s="119"/>
      <c r="I70" s="467"/>
      <c r="J70" s="445" t="s">
        <v>98</v>
      </c>
      <c r="K70" s="446"/>
      <c r="L70" s="447"/>
      <c r="M70" s="451"/>
      <c r="N70" s="452"/>
      <c r="O70" s="453"/>
    </row>
    <row r="71" spans="1:15" ht="14.25" customHeight="1" thickBot="1">
      <c r="A71" s="468"/>
      <c r="B71" s="448"/>
      <c r="C71" s="449"/>
      <c r="D71" s="450"/>
      <c r="E71" s="448"/>
      <c r="F71" s="449"/>
      <c r="G71" s="470"/>
      <c r="H71" s="119"/>
      <c r="I71" s="468"/>
      <c r="J71" s="448"/>
      <c r="K71" s="449"/>
      <c r="L71" s="450"/>
      <c r="M71" s="454"/>
      <c r="N71" s="455"/>
      <c r="O71" s="456"/>
    </row>
    <row r="72" spans="1:15" ht="12.75" thickBot="1">
      <c r="A72" s="140" t="s">
        <v>27</v>
      </c>
      <c r="B72" s="141"/>
      <c r="C72" s="142" t="s">
        <v>29</v>
      </c>
      <c r="D72" s="141"/>
      <c r="E72" s="141"/>
      <c r="F72" s="126" t="s">
        <v>312</v>
      </c>
      <c r="G72" s="144" t="s">
        <v>120</v>
      </c>
      <c r="H72" s="119"/>
      <c r="I72" s="145" t="s">
        <v>27</v>
      </c>
      <c r="J72" s="146"/>
      <c r="K72" s="147" t="s">
        <v>29</v>
      </c>
      <c r="L72" s="146"/>
      <c r="M72" s="146"/>
      <c r="N72" s="126" t="s">
        <v>312</v>
      </c>
      <c r="O72" s="144" t="s">
        <v>120</v>
      </c>
    </row>
    <row r="73" spans="1:15" ht="14.25" customHeight="1">
      <c r="A73" s="457">
        <f>'出場種目票'!J26</f>
        <v>0</v>
      </c>
      <c r="B73" s="447"/>
      <c r="C73" s="445" t="e">
        <f>IF(A73="","",VLOOKUP(A73,'出場種目票'!$B$338:$K$488,2))</f>
        <v>#N/A</v>
      </c>
      <c r="D73" s="446" t="e">
        <f>IF(C73="","",VLOOKUP(C73,'出場種目票'!$B$338:$K$387,2))</f>
        <v>#N/A</v>
      </c>
      <c r="E73" s="447" t="e">
        <f>IF(D73="","",VLOOKUP(D73,'出場種目票'!$B$338:$K$387,2))</f>
        <v>#N/A</v>
      </c>
      <c r="F73" s="462" t="e">
        <f>'男子申込一覧表'!$A$5&amp;"･"&amp;IF(A73="","",VLOOKUP(A73,'出場種目票'!$B$338:$K$488,4))</f>
        <v>#N/A</v>
      </c>
      <c r="G73" s="464" t="e">
        <f>IF(A73="","",VLOOKUP(A73,'出場種目票'!$B$338:$K$488,5))</f>
        <v>#N/A</v>
      </c>
      <c r="H73" s="119"/>
      <c r="I73" s="520">
        <f>'出場種目票'!J29</f>
        <v>0</v>
      </c>
      <c r="J73" s="471"/>
      <c r="K73" s="445" t="e">
        <f>IF(I73="","",VLOOKUP(I73,'出場種目票'!$B$338:$K$488,2))</f>
        <v>#N/A</v>
      </c>
      <c r="L73" s="446" t="e">
        <f>IF(K73="","",VLOOKUP(K73,'出場種目票'!$B$338:$K$387,2))</f>
        <v>#N/A</v>
      </c>
      <c r="M73" s="447" t="e">
        <f>IF(L73="","",VLOOKUP(L73,'出場種目票'!$B$338:$K$387,2))</f>
        <v>#N/A</v>
      </c>
      <c r="N73" s="462" t="e">
        <f>'男子申込一覧表'!$A$5&amp;"･"&amp;IF(I73="","",VLOOKUP(I73,'出場種目票'!$B$338:$K$488,4))</f>
        <v>#N/A</v>
      </c>
      <c r="O73" s="464" t="e">
        <f>IF(I73="","",VLOOKUP(I73,'出場種目票'!$B$338:$K$488,5))</f>
        <v>#N/A</v>
      </c>
    </row>
    <row r="74" spans="1:15" ht="14.25" customHeight="1" thickBot="1">
      <c r="A74" s="458"/>
      <c r="B74" s="459"/>
      <c r="C74" s="460">
        <f>IF(B74="","",VLOOKUP(B74,'出場種目票'!$B$338:$K$387,2))</f>
      </c>
      <c r="D74" s="461">
        <f>IF(C74="","",VLOOKUP(C74,'出場種目票'!$B$338:$K$387,2))</f>
      </c>
      <c r="E74" s="459">
        <f>IF(D74="","",VLOOKUP(D74,'出場種目票'!$B$338:$K$387,2))</f>
      </c>
      <c r="F74" s="463"/>
      <c r="G74" s="465">
        <f>IF(E74="","",VLOOKUP(E74,'出場種目票'!$B$338:$K$387,5))</f>
      </c>
      <c r="H74" s="119"/>
      <c r="I74" s="521"/>
      <c r="J74" s="522"/>
      <c r="K74" s="460">
        <f>IF(J74="","",VLOOKUP(J74,'出場種目票'!$B$338:$K$387,2))</f>
      </c>
      <c r="L74" s="461">
        <f>IF(K74="","",VLOOKUP(K74,'出場種目票'!$B$338:$K$387,2))</f>
      </c>
      <c r="M74" s="459">
        <f>IF(L74="","",VLOOKUP(L74,'出場種目票'!$B$338:$K$387,2))</f>
      </c>
      <c r="N74" s="463"/>
      <c r="O74" s="465">
        <f>IF(M74="","",VLOOKUP(M74,'出場種目票'!$B$338:$K$387,5))</f>
      </c>
    </row>
    <row r="75" spans="1:15" ht="14.25" customHeight="1" thickBot="1">
      <c r="A75" s="119"/>
      <c r="B75" s="119"/>
      <c r="C75" s="119"/>
      <c r="D75" s="119"/>
      <c r="E75" s="119"/>
      <c r="F75" s="119"/>
      <c r="G75" s="119"/>
      <c r="H75" s="132"/>
      <c r="I75" s="133"/>
      <c r="J75" s="133"/>
      <c r="K75" s="133"/>
      <c r="L75" s="133"/>
      <c r="M75" s="133"/>
      <c r="N75" s="133"/>
      <c r="O75" s="133"/>
    </row>
    <row r="76" spans="1:15" ht="12.75" customHeight="1" thickBot="1">
      <c r="A76" s="466" t="s">
        <v>60</v>
      </c>
      <c r="B76" s="134" t="s">
        <v>28</v>
      </c>
      <c r="C76" s="135"/>
      <c r="D76" s="135"/>
      <c r="E76" s="304" t="s">
        <v>315</v>
      </c>
      <c r="F76" s="135"/>
      <c r="G76" s="136"/>
      <c r="H76" s="119"/>
      <c r="I76" s="466" t="s">
        <v>60</v>
      </c>
      <c r="J76" s="137" t="s">
        <v>28</v>
      </c>
      <c r="K76" s="138"/>
      <c r="L76" s="138"/>
      <c r="M76" s="304" t="s">
        <v>315</v>
      </c>
      <c r="N76" s="138"/>
      <c r="O76" s="139"/>
    </row>
    <row r="77" spans="1:15" ht="15" customHeight="1">
      <c r="A77" s="467"/>
      <c r="B77" s="445" t="s">
        <v>98</v>
      </c>
      <c r="C77" s="446"/>
      <c r="D77" s="447"/>
      <c r="E77" s="445"/>
      <c r="F77" s="446"/>
      <c r="G77" s="469"/>
      <c r="H77" s="119"/>
      <c r="I77" s="467"/>
      <c r="J77" s="445" t="s">
        <v>98</v>
      </c>
      <c r="K77" s="446"/>
      <c r="L77" s="447"/>
      <c r="M77" s="451"/>
      <c r="N77" s="452"/>
      <c r="O77" s="453"/>
    </row>
    <row r="78" spans="1:15" ht="14.25" customHeight="1" thickBot="1">
      <c r="A78" s="468"/>
      <c r="B78" s="448"/>
      <c r="C78" s="449"/>
      <c r="D78" s="450"/>
      <c r="E78" s="448"/>
      <c r="F78" s="449"/>
      <c r="G78" s="470"/>
      <c r="H78" s="119"/>
      <c r="I78" s="468"/>
      <c r="J78" s="448"/>
      <c r="K78" s="449"/>
      <c r="L78" s="450"/>
      <c r="M78" s="454"/>
      <c r="N78" s="455"/>
      <c r="O78" s="456"/>
    </row>
    <row r="79" spans="1:15" ht="12.75" thickBot="1">
      <c r="A79" s="140" t="s">
        <v>27</v>
      </c>
      <c r="B79" s="141"/>
      <c r="C79" s="142" t="s">
        <v>29</v>
      </c>
      <c r="D79" s="141"/>
      <c r="E79" s="141"/>
      <c r="F79" s="126" t="s">
        <v>312</v>
      </c>
      <c r="G79" s="144" t="s">
        <v>120</v>
      </c>
      <c r="H79" s="119"/>
      <c r="I79" s="145" t="s">
        <v>27</v>
      </c>
      <c r="J79" s="146"/>
      <c r="K79" s="147" t="s">
        <v>29</v>
      </c>
      <c r="L79" s="146"/>
      <c r="M79" s="146"/>
      <c r="N79" s="126" t="s">
        <v>312</v>
      </c>
      <c r="O79" s="144" t="s">
        <v>120</v>
      </c>
    </row>
    <row r="80" spans="1:15" ht="14.25" customHeight="1">
      <c r="A80" s="457">
        <f>'出場種目票'!J30</f>
        <v>0</v>
      </c>
      <c r="B80" s="447"/>
      <c r="C80" s="445" t="e">
        <f>IF(A80="","",VLOOKUP(A80,'出場種目票'!$B$338:$K$488,2))</f>
        <v>#N/A</v>
      </c>
      <c r="D80" s="446" t="e">
        <f>IF(C80="","",VLOOKUP(C80,'出場種目票'!$B$338:$K$387,2))</f>
        <v>#N/A</v>
      </c>
      <c r="E80" s="447" t="e">
        <f>IF(D80="","",VLOOKUP(D80,'出場種目票'!$B$338:$K$387,2))</f>
        <v>#N/A</v>
      </c>
      <c r="F80" s="462" t="e">
        <f>'男子申込一覧表'!$A$5&amp;"･"&amp;IF(A80="","",VLOOKUP(A80,'出場種目票'!$B$338:$K$488,4))</f>
        <v>#N/A</v>
      </c>
      <c r="G80" s="464" t="e">
        <f>IF(A80="","",VLOOKUP(A80,'出場種目票'!$B$338:$K$488,5))</f>
        <v>#N/A</v>
      </c>
      <c r="H80" s="119"/>
      <c r="I80" s="520">
        <f>'出場種目票'!J31</f>
        <v>0</v>
      </c>
      <c r="J80" s="471"/>
      <c r="K80" s="445" t="e">
        <f>IF(I80="","",VLOOKUP(I80,'出場種目票'!$B$338:$K$488,2))</f>
        <v>#N/A</v>
      </c>
      <c r="L80" s="446" t="e">
        <f>IF(K80="","",VLOOKUP(K80,'出場種目票'!$B$338:$K$387,2))</f>
        <v>#N/A</v>
      </c>
      <c r="M80" s="447" t="e">
        <f>IF(L80="","",VLOOKUP(L80,'出場種目票'!$B$338:$K$387,2))</f>
        <v>#N/A</v>
      </c>
      <c r="N80" s="462" t="e">
        <f>'男子申込一覧表'!$A$5&amp;"･"&amp;IF(I80="","",VLOOKUP(I80,'出場種目票'!$B$338:$K$488,4))</f>
        <v>#N/A</v>
      </c>
      <c r="O80" s="464" t="e">
        <f>IF(I80="","",VLOOKUP(I80,'出場種目票'!$B$338:$K$488,5))</f>
        <v>#N/A</v>
      </c>
    </row>
    <row r="81" spans="1:15" ht="14.25" customHeight="1" thickBot="1">
      <c r="A81" s="458"/>
      <c r="B81" s="459"/>
      <c r="C81" s="460">
        <f>IF(B81="","",VLOOKUP(B81,'出場種目票'!$B$338:$K$387,2))</f>
      </c>
      <c r="D81" s="461">
        <f>IF(C81="","",VLOOKUP(C81,'出場種目票'!$B$338:$K$387,2))</f>
      </c>
      <c r="E81" s="459">
        <f>IF(D81="","",VLOOKUP(D81,'出場種目票'!$B$338:$K$387,2))</f>
      </c>
      <c r="F81" s="463"/>
      <c r="G81" s="465">
        <f>IF(E81="","",VLOOKUP(E81,'出場種目票'!$B$338:$K$387,5))</f>
      </c>
      <c r="H81" s="119"/>
      <c r="I81" s="521"/>
      <c r="J81" s="522"/>
      <c r="K81" s="460">
        <f>IF(J81="","",VLOOKUP(J81,'出場種目票'!$B$338:$K$387,2))</f>
      </c>
      <c r="L81" s="461">
        <f>IF(K81="","",VLOOKUP(K81,'出場種目票'!$B$338:$K$387,2))</f>
      </c>
      <c r="M81" s="459">
        <f>IF(L81="","",VLOOKUP(L81,'出場種目票'!$B$338:$K$387,2))</f>
      </c>
      <c r="N81" s="463"/>
      <c r="O81" s="465">
        <f>IF(M81="","",VLOOKUP(M81,'出場種目票'!$B$338:$K$387,5))</f>
      </c>
    </row>
    <row r="82" spans="1:15" ht="14.25" customHeight="1" thickBot="1">
      <c r="A82" s="119"/>
      <c r="B82" s="119"/>
      <c r="C82" s="119"/>
      <c r="D82" s="119"/>
      <c r="E82" s="119"/>
      <c r="F82" s="119"/>
      <c r="G82" s="119"/>
      <c r="H82" s="132"/>
      <c r="I82" s="133"/>
      <c r="J82" s="133"/>
      <c r="K82" s="133"/>
      <c r="L82" s="133"/>
      <c r="M82" s="133"/>
      <c r="N82" s="133"/>
      <c r="O82" s="133"/>
    </row>
    <row r="83" spans="1:15" ht="12.75" customHeight="1" thickBot="1">
      <c r="A83" s="466" t="s">
        <v>60</v>
      </c>
      <c r="B83" s="134" t="s">
        <v>28</v>
      </c>
      <c r="C83" s="135"/>
      <c r="D83" s="135"/>
      <c r="E83" s="304" t="s">
        <v>315</v>
      </c>
      <c r="F83" s="135"/>
      <c r="G83" s="136"/>
      <c r="H83" s="119"/>
      <c r="I83" s="466" t="s">
        <v>60</v>
      </c>
      <c r="J83" s="137" t="s">
        <v>28</v>
      </c>
      <c r="K83" s="138"/>
      <c r="L83" s="138"/>
      <c r="M83" s="304" t="s">
        <v>315</v>
      </c>
      <c r="N83" s="138"/>
      <c r="O83" s="139"/>
    </row>
    <row r="84" spans="1:15" ht="15" customHeight="1">
      <c r="A84" s="467"/>
      <c r="B84" s="445" t="s">
        <v>98</v>
      </c>
      <c r="C84" s="446"/>
      <c r="D84" s="447"/>
      <c r="E84" s="445"/>
      <c r="F84" s="446"/>
      <c r="G84" s="469"/>
      <c r="H84" s="119"/>
      <c r="I84" s="467"/>
      <c r="J84" s="445" t="s">
        <v>98</v>
      </c>
      <c r="K84" s="446"/>
      <c r="L84" s="447"/>
      <c r="M84" s="451"/>
      <c r="N84" s="452"/>
      <c r="O84" s="453"/>
    </row>
    <row r="85" spans="1:15" ht="14.25" customHeight="1" thickBot="1">
      <c r="A85" s="468"/>
      <c r="B85" s="448"/>
      <c r="C85" s="449"/>
      <c r="D85" s="450"/>
      <c r="E85" s="448"/>
      <c r="F85" s="449"/>
      <c r="G85" s="470"/>
      <c r="H85" s="119"/>
      <c r="I85" s="468"/>
      <c r="J85" s="448"/>
      <c r="K85" s="449"/>
      <c r="L85" s="450"/>
      <c r="M85" s="454"/>
      <c r="N85" s="455"/>
      <c r="O85" s="456"/>
    </row>
    <row r="86" spans="1:15" ht="12.75" thickBot="1">
      <c r="A86" s="140" t="s">
        <v>27</v>
      </c>
      <c r="B86" s="141"/>
      <c r="C86" s="142" t="s">
        <v>29</v>
      </c>
      <c r="D86" s="141"/>
      <c r="E86" s="141"/>
      <c r="F86" s="126" t="s">
        <v>312</v>
      </c>
      <c r="G86" s="144" t="s">
        <v>120</v>
      </c>
      <c r="H86" s="119"/>
      <c r="I86" s="145" t="s">
        <v>27</v>
      </c>
      <c r="J86" s="146"/>
      <c r="K86" s="147" t="s">
        <v>29</v>
      </c>
      <c r="L86" s="146"/>
      <c r="M86" s="146"/>
      <c r="N86" s="126" t="s">
        <v>312</v>
      </c>
      <c r="O86" s="144" t="s">
        <v>120</v>
      </c>
    </row>
    <row r="87" spans="1:15" ht="14.25" customHeight="1">
      <c r="A87" s="457">
        <f>'出場種目票'!J32</f>
        <v>0</v>
      </c>
      <c r="B87" s="447"/>
      <c r="C87" s="445" t="e">
        <f>IF(A87="","",VLOOKUP(A87,'出場種目票'!$B$338:$K$488,2))</f>
        <v>#N/A</v>
      </c>
      <c r="D87" s="446" t="e">
        <f>IF(C87="","",VLOOKUP(C87,'出場種目票'!$B$338:$K$387,2))</f>
        <v>#N/A</v>
      </c>
      <c r="E87" s="447" t="e">
        <f>IF(D87="","",VLOOKUP(D87,'出場種目票'!$B$338:$K$387,2))</f>
        <v>#N/A</v>
      </c>
      <c r="F87" s="462" t="e">
        <f>'男子申込一覧表'!$A$5&amp;"･"&amp;IF(A87="","",VLOOKUP(A87,'出場種目票'!$B$338:$K$488,4))</f>
        <v>#N/A</v>
      </c>
      <c r="G87" s="464" t="e">
        <f>IF(A87="","",VLOOKUP(A87,'出場種目票'!$B$338:$K$488,5))</f>
        <v>#N/A</v>
      </c>
      <c r="H87" s="119"/>
      <c r="I87" s="520">
        <f>'出場種目票'!J33</f>
        <v>0</v>
      </c>
      <c r="J87" s="471"/>
      <c r="K87" s="445" t="e">
        <f>IF(I87="","",VLOOKUP(I87,'出場種目票'!$B$338:$K$488,2))</f>
        <v>#N/A</v>
      </c>
      <c r="L87" s="446" t="e">
        <f>IF(K87="","",VLOOKUP(K87,'出場種目票'!$B$338:$K$387,2))</f>
        <v>#N/A</v>
      </c>
      <c r="M87" s="447" t="e">
        <f>IF(L87="","",VLOOKUP(L87,'出場種目票'!$B$338:$K$387,2))</f>
        <v>#N/A</v>
      </c>
      <c r="N87" s="462" t="e">
        <f>'男子申込一覧表'!$A$5&amp;"･"&amp;IF(I87="","",VLOOKUP(I87,'出場種目票'!$B$338:$K$488,4))</f>
        <v>#N/A</v>
      </c>
      <c r="O87" s="464" t="e">
        <f>IF(I87="","",VLOOKUP(I87,'出場種目票'!$B$338:$K$488,5))</f>
        <v>#N/A</v>
      </c>
    </row>
    <row r="88" spans="1:15" ht="14.25" customHeight="1" thickBot="1">
      <c r="A88" s="458"/>
      <c r="B88" s="459"/>
      <c r="C88" s="460">
        <f>IF(B88="","",VLOOKUP(B88,'出場種目票'!$B$338:$K$387,2))</f>
      </c>
      <c r="D88" s="461">
        <f>IF(C88="","",VLOOKUP(C88,'出場種目票'!$B$338:$K$387,2))</f>
      </c>
      <c r="E88" s="459">
        <f>IF(D88="","",VLOOKUP(D88,'出場種目票'!$B$338:$K$387,2))</f>
      </c>
      <c r="F88" s="463"/>
      <c r="G88" s="465">
        <f>IF(E88="","",VLOOKUP(E88,'出場種目票'!$B$338:$K$387,5))</f>
      </c>
      <c r="H88" s="119"/>
      <c r="I88" s="521"/>
      <c r="J88" s="522"/>
      <c r="K88" s="460">
        <f>IF(J88="","",VLOOKUP(J88,'出場種目票'!$B$338:$K$387,2))</f>
      </c>
      <c r="L88" s="461">
        <f>IF(K88="","",VLOOKUP(K88,'出場種目票'!$B$338:$K$387,2))</f>
      </c>
      <c r="M88" s="459">
        <f>IF(L88="","",VLOOKUP(L88,'出場種目票'!$B$338:$K$387,2))</f>
      </c>
      <c r="N88" s="463"/>
      <c r="O88" s="465">
        <f>IF(M88="","",VLOOKUP(M88,'出場種目票'!$B$338:$K$387,5))</f>
      </c>
    </row>
    <row r="89" spans="1:15" ht="14.25" customHeight="1" thickBot="1">
      <c r="A89" s="119"/>
      <c r="B89" s="119"/>
      <c r="C89" s="119"/>
      <c r="D89" s="119"/>
      <c r="E89" s="119"/>
      <c r="F89" s="119"/>
      <c r="G89" s="119"/>
      <c r="H89" s="132"/>
      <c r="I89" s="133"/>
      <c r="J89" s="133"/>
      <c r="K89" s="133"/>
      <c r="L89" s="133"/>
      <c r="M89" s="133"/>
      <c r="N89" s="133"/>
      <c r="O89" s="133"/>
    </row>
    <row r="90" spans="1:15" ht="12.75" customHeight="1" thickBot="1">
      <c r="A90" s="466" t="s">
        <v>60</v>
      </c>
      <c r="B90" s="134" t="s">
        <v>28</v>
      </c>
      <c r="C90" s="135"/>
      <c r="D90" s="135"/>
      <c r="E90" s="304" t="s">
        <v>315</v>
      </c>
      <c r="F90" s="135"/>
      <c r="G90" s="136"/>
      <c r="H90" s="119"/>
      <c r="I90" s="466" t="s">
        <v>60</v>
      </c>
      <c r="J90" s="137" t="s">
        <v>28</v>
      </c>
      <c r="K90" s="138"/>
      <c r="L90" s="138"/>
      <c r="M90" s="304" t="s">
        <v>315</v>
      </c>
      <c r="N90" s="138"/>
      <c r="O90" s="139"/>
    </row>
    <row r="91" spans="1:15" ht="15" customHeight="1">
      <c r="A91" s="467"/>
      <c r="B91" s="445" t="s">
        <v>99</v>
      </c>
      <c r="C91" s="446"/>
      <c r="D91" s="447"/>
      <c r="E91" s="445"/>
      <c r="F91" s="446"/>
      <c r="G91" s="469"/>
      <c r="H91" s="119"/>
      <c r="I91" s="467"/>
      <c r="J91" s="445" t="s">
        <v>99</v>
      </c>
      <c r="K91" s="446"/>
      <c r="L91" s="447"/>
      <c r="M91" s="451"/>
      <c r="N91" s="452"/>
      <c r="O91" s="453"/>
    </row>
    <row r="92" spans="1:15" ht="14.25" customHeight="1" thickBot="1">
      <c r="A92" s="468"/>
      <c r="B92" s="448"/>
      <c r="C92" s="449"/>
      <c r="D92" s="450"/>
      <c r="E92" s="448"/>
      <c r="F92" s="449"/>
      <c r="G92" s="470"/>
      <c r="H92" s="119"/>
      <c r="I92" s="468"/>
      <c r="J92" s="448"/>
      <c r="K92" s="449"/>
      <c r="L92" s="450"/>
      <c r="M92" s="454"/>
      <c r="N92" s="455"/>
      <c r="O92" s="456"/>
    </row>
    <row r="93" spans="1:15" ht="12.75" thickBot="1">
      <c r="A93" s="140" t="s">
        <v>27</v>
      </c>
      <c r="B93" s="141"/>
      <c r="C93" s="142" t="s">
        <v>29</v>
      </c>
      <c r="D93" s="141"/>
      <c r="E93" s="141"/>
      <c r="F93" s="126" t="s">
        <v>312</v>
      </c>
      <c r="G93" s="144" t="s">
        <v>120</v>
      </c>
      <c r="H93" s="119"/>
      <c r="I93" s="145" t="s">
        <v>27</v>
      </c>
      <c r="J93" s="146"/>
      <c r="K93" s="147" t="s">
        <v>29</v>
      </c>
      <c r="L93" s="146"/>
      <c r="M93" s="146"/>
      <c r="N93" s="126" t="s">
        <v>312</v>
      </c>
      <c r="O93" s="144" t="s">
        <v>120</v>
      </c>
    </row>
    <row r="94" spans="1:15" ht="14.25" customHeight="1">
      <c r="A94" s="457">
        <f>'出場種目票'!J34</f>
        <v>0</v>
      </c>
      <c r="B94" s="447"/>
      <c r="C94" s="445" t="e">
        <f>IF(A94="","",VLOOKUP(A94,'出場種目票'!$B$338:$K$488,2))</f>
        <v>#N/A</v>
      </c>
      <c r="D94" s="446" t="e">
        <f>IF(C94="","",VLOOKUP(C94,'出場種目票'!$B$338:$K$387,2))</f>
        <v>#N/A</v>
      </c>
      <c r="E94" s="447" t="e">
        <f>IF(D94="","",VLOOKUP(D94,'出場種目票'!$B$338:$K$387,2))</f>
        <v>#N/A</v>
      </c>
      <c r="F94" s="462" t="e">
        <f>'男子申込一覧表'!$A$5&amp;"･"&amp;IF(A94="","",VLOOKUP(A94,'出場種目票'!$B$338:$K$488,4))</f>
        <v>#N/A</v>
      </c>
      <c r="G94" s="464" t="e">
        <f>IF(A94="","",VLOOKUP(A94,'出場種目票'!$B$338:$K$488,5))</f>
        <v>#N/A</v>
      </c>
      <c r="H94" s="119"/>
      <c r="I94" s="520">
        <f>'出場種目票'!J35</f>
        <v>0</v>
      </c>
      <c r="J94" s="471"/>
      <c r="K94" s="445" t="e">
        <f>IF(I94="","",VLOOKUP(I94,'出場種目票'!$B$338:$K$488,2))</f>
        <v>#N/A</v>
      </c>
      <c r="L94" s="446" t="e">
        <f>IF(K94="","",VLOOKUP(K94,'出場種目票'!$B$338:$K$387,2))</f>
        <v>#N/A</v>
      </c>
      <c r="M94" s="447" t="e">
        <f>IF(L94="","",VLOOKUP(L94,'出場種目票'!$B$338:$K$387,2))</f>
        <v>#N/A</v>
      </c>
      <c r="N94" s="462" t="e">
        <f>'男子申込一覧表'!$A$5&amp;"･"&amp;IF(I94="","",VLOOKUP(I94,'出場種目票'!$B$338:$K$488,4))</f>
        <v>#N/A</v>
      </c>
      <c r="O94" s="464" t="e">
        <f>IF(I94="","",VLOOKUP(I94,'出場種目票'!$B$338:$K$488,5))</f>
        <v>#N/A</v>
      </c>
    </row>
    <row r="95" spans="1:15" ht="14.25" customHeight="1" thickBot="1">
      <c r="A95" s="458"/>
      <c r="B95" s="459"/>
      <c r="C95" s="460">
        <f>IF(B95="","",VLOOKUP(B95,'出場種目票'!$B$338:$K$387,2))</f>
      </c>
      <c r="D95" s="461">
        <f>IF(C95="","",VLOOKUP(C95,'出場種目票'!$B$338:$K$387,2))</f>
      </c>
      <c r="E95" s="459">
        <f>IF(D95="","",VLOOKUP(D95,'出場種目票'!$B$338:$K$387,2))</f>
      </c>
      <c r="F95" s="463"/>
      <c r="G95" s="465">
        <f>IF(E95="","",VLOOKUP(E95,'出場種目票'!$B$338:$K$387,5))</f>
      </c>
      <c r="H95" s="119"/>
      <c r="I95" s="521"/>
      <c r="J95" s="522"/>
      <c r="K95" s="460">
        <f>IF(J95="","",VLOOKUP(J95,'出場種目票'!$B$338:$K$387,2))</f>
      </c>
      <c r="L95" s="461">
        <f>IF(K95="","",VLOOKUP(K95,'出場種目票'!$B$338:$K$387,2))</f>
      </c>
      <c r="M95" s="459">
        <f>IF(L95="","",VLOOKUP(L95,'出場種目票'!$B$338:$K$387,2))</f>
      </c>
      <c r="N95" s="463"/>
      <c r="O95" s="465">
        <f>IF(M95="","",VLOOKUP(M95,'出場種目票'!$B$338:$K$387,5))</f>
      </c>
    </row>
    <row r="96" spans="1:15" ht="14.25" customHeight="1" thickBot="1">
      <c r="A96" s="119"/>
      <c r="B96" s="119"/>
      <c r="C96" s="119"/>
      <c r="D96" s="119"/>
      <c r="E96" s="119"/>
      <c r="F96" s="119"/>
      <c r="G96" s="119"/>
      <c r="H96" s="132"/>
      <c r="I96" s="133"/>
      <c r="J96" s="133"/>
      <c r="K96" s="133"/>
      <c r="L96" s="133"/>
      <c r="M96" s="133"/>
      <c r="N96" s="133"/>
      <c r="O96" s="133"/>
    </row>
    <row r="97" spans="1:15" ht="14.25" customHeight="1" thickBot="1">
      <c r="A97" s="466" t="s">
        <v>60</v>
      </c>
      <c r="B97" s="134" t="s">
        <v>28</v>
      </c>
      <c r="C97" s="135"/>
      <c r="D97" s="135"/>
      <c r="E97" s="304" t="s">
        <v>315</v>
      </c>
      <c r="F97" s="135"/>
      <c r="G97" s="136"/>
      <c r="H97" s="119"/>
      <c r="I97" s="466" t="s">
        <v>60</v>
      </c>
      <c r="J97" s="137" t="s">
        <v>28</v>
      </c>
      <c r="K97" s="138"/>
      <c r="L97" s="138"/>
      <c r="M97" s="304" t="s">
        <v>315</v>
      </c>
      <c r="N97" s="138"/>
      <c r="O97" s="139"/>
    </row>
    <row r="98" spans="1:15" ht="14.25" customHeight="1">
      <c r="A98" s="467"/>
      <c r="B98" s="445" t="s">
        <v>99</v>
      </c>
      <c r="C98" s="446"/>
      <c r="D98" s="447"/>
      <c r="E98" s="445"/>
      <c r="F98" s="446"/>
      <c r="G98" s="469"/>
      <c r="H98" s="119"/>
      <c r="I98" s="467"/>
      <c r="J98" s="445" t="s">
        <v>99</v>
      </c>
      <c r="K98" s="446"/>
      <c r="L98" s="447"/>
      <c r="M98" s="451"/>
      <c r="N98" s="452"/>
      <c r="O98" s="453"/>
    </row>
    <row r="99" spans="1:15" ht="14.25" customHeight="1" thickBot="1">
      <c r="A99" s="468"/>
      <c r="B99" s="448"/>
      <c r="C99" s="449"/>
      <c r="D99" s="450"/>
      <c r="E99" s="448"/>
      <c r="F99" s="449"/>
      <c r="G99" s="470"/>
      <c r="H99" s="119"/>
      <c r="I99" s="468"/>
      <c r="J99" s="448"/>
      <c r="K99" s="449"/>
      <c r="L99" s="450"/>
      <c r="M99" s="454"/>
      <c r="N99" s="455"/>
      <c r="O99" s="456"/>
    </row>
    <row r="100" spans="1:15" ht="14.25" customHeight="1" thickBot="1">
      <c r="A100" s="140" t="s">
        <v>27</v>
      </c>
      <c r="B100" s="141"/>
      <c r="C100" s="142" t="s">
        <v>29</v>
      </c>
      <c r="D100" s="141"/>
      <c r="E100" s="141"/>
      <c r="F100" s="126" t="s">
        <v>312</v>
      </c>
      <c r="G100" s="144" t="s">
        <v>120</v>
      </c>
      <c r="H100" s="119"/>
      <c r="I100" s="145" t="s">
        <v>27</v>
      </c>
      <c r="J100" s="146"/>
      <c r="K100" s="147" t="s">
        <v>29</v>
      </c>
      <c r="L100" s="146"/>
      <c r="M100" s="146"/>
      <c r="N100" s="126" t="s">
        <v>312</v>
      </c>
      <c r="O100" s="144" t="s">
        <v>120</v>
      </c>
    </row>
    <row r="101" spans="1:15" ht="14.25" customHeight="1">
      <c r="A101" s="457">
        <f>'出場種目票'!J36</f>
        <v>0</v>
      </c>
      <c r="B101" s="447"/>
      <c r="C101" s="445" t="e">
        <f>IF(A101="","",VLOOKUP(A101,'出場種目票'!$B$338:$K$488,2))</f>
        <v>#N/A</v>
      </c>
      <c r="D101" s="446" t="e">
        <f>IF(C101="","",VLOOKUP(C101,'出場種目票'!$B$338:$K$387,2))</f>
        <v>#N/A</v>
      </c>
      <c r="E101" s="447" t="e">
        <f>IF(D101="","",VLOOKUP(D101,'出場種目票'!$B$338:$K$387,2))</f>
        <v>#N/A</v>
      </c>
      <c r="F101" s="462" t="e">
        <f>'男子申込一覧表'!$A$5&amp;"･"&amp;IF(A101="","",VLOOKUP(A101,'出場種目票'!$B$338:$K$488,4))</f>
        <v>#N/A</v>
      </c>
      <c r="G101" s="464" t="e">
        <f>IF(A101="","",VLOOKUP(A101,'出場種目票'!$B$338:$K$488,5))</f>
        <v>#N/A</v>
      </c>
      <c r="H101" s="119"/>
      <c r="I101" s="520">
        <f>'出場種目票'!J39</f>
        <v>0</v>
      </c>
      <c r="J101" s="471"/>
      <c r="K101" s="445" t="e">
        <f>IF(I101="","",VLOOKUP(I101,'出場種目票'!$B$338:$K$488,2))</f>
        <v>#N/A</v>
      </c>
      <c r="L101" s="446" t="e">
        <f>IF(K101="","",VLOOKUP(K101,'出場種目票'!$B$338:$K$387,2))</f>
        <v>#N/A</v>
      </c>
      <c r="M101" s="447" t="e">
        <f>IF(L101="","",VLOOKUP(L101,'出場種目票'!$B$338:$K$387,2))</f>
        <v>#N/A</v>
      </c>
      <c r="N101" s="462" t="e">
        <f>'男子申込一覧表'!$A$5&amp;"･"&amp;IF(I101="","",VLOOKUP(I101,'出場種目票'!$B$338:$K$488,4))</f>
        <v>#N/A</v>
      </c>
      <c r="O101" s="464" t="e">
        <f>IF(I101="","",VLOOKUP(I101,'出場種目票'!$B$338:$K$488,5))</f>
        <v>#N/A</v>
      </c>
    </row>
    <row r="102" spans="1:15" ht="14.25" customHeight="1" thickBot="1">
      <c r="A102" s="458"/>
      <c r="B102" s="459"/>
      <c r="C102" s="460">
        <f>IF(B102="","",VLOOKUP(B102,'出場種目票'!$B$338:$K$387,2))</f>
      </c>
      <c r="D102" s="461">
        <f>IF(C102="","",VLOOKUP(C102,'出場種目票'!$B$338:$K$387,2))</f>
      </c>
      <c r="E102" s="459">
        <f>IF(D102="","",VLOOKUP(D102,'出場種目票'!$B$338:$K$387,2))</f>
      </c>
      <c r="F102" s="463"/>
      <c r="G102" s="465">
        <f>IF(E102="","",VLOOKUP(E102,'出場種目票'!$B$338:$K$387,5))</f>
      </c>
      <c r="H102" s="119"/>
      <c r="I102" s="521"/>
      <c r="J102" s="522"/>
      <c r="K102" s="460">
        <f>IF(J102="","",VLOOKUP(J102,'出場種目票'!$B$338:$K$387,2))</f>
      </c>
      <c r="L102" s="461">
        <f>IF(K102="","",VLOOKUP(K102,'出場種目票'!$B$338:$K$387,2))</f>
      </c>
      <c r="M102" s="459">
        <f>IF(L102="","",VLOOKUP(L102,'出場種目票'!$B$338:$K$387,2))</f>
      </c>
      <c r="N102" s="463"/>
      <c r="O102" s="465">
        <f>IF(M102="","",VLOOKUP(M102,'出場種目票'!$B$338:$K$387,5))</f>
      </c>
    </row>
    <row r="103" spans="1:15" ht="14.25" customHeight="1" thickBot="1">
      <c r="A103" s="119"/>
      <c r="B103" s="119"/>
      <c r="C103" s="119"/>
      <c r="D103" s="119"/>
      <c r="E103" s="119"/>
      <c r="F103" s="119"/>
      <c r="G103" s="119"/>
      <c r="H103" s="132"/>
      <c r="I103" s="133"/>
      <c r="J103" s="133"/>
      <c r="K103" s="133"/>
      <c r="L103" s="133"/>
      <c r="M103" s="133"/>
      <c r="N103" s="133"/>
      <c r="O103" s="133"/>
    </row>
    <row r="104" spans="1:15" ht="14.25" customHeight="1" thickBot="1">
      <c r="A104" s="466" t="s">
        <v>60</v>
      </c>
      <c r="B104" s="134" t="s">
        <v>28</v>
      </c>
      <c r="C104" s="135"/>
      <c r="D104" s="135"/>
      <c r="E104" s="304" t="s">
        <v>315</v>
      </c>
      <c r="F104" s="135"/>
      <c r="G104" s="136"/>
      <c r="H104" s="119"/>
      <c r="I104" s="466" t="s">
        <v>60</v>
      </c>
      <c r="J104" s="137" t="s">
        <v>28</v>
      </c>
      <c r="K104" s="138"/>
      <c r="L104" s="138"/>
      <c r="M104" s="304" t="s">
        <v>315</v>
      </c>
      <c r="N104" s="138"/>
      <c r="O104" s="139"/>
    </row>
    <row r="105" spans="1:15" ht="14.25" customHeight="1">
      <c r="A105" s="467"/>
      <c r="B105" s="445" t="s">
        <v>99</v>
      </c>
      <c r="C105" s="446"/>
      <c r="D105" s="447"/>
      <c r="E105" s="445"/>
      <c r="F105" s="446"/>
      <c r="G105" s="469"/>
      <c r="H105" s="119"/>
      <c r="I105" s="467"/>
      <c r="J105" s="445" t="s">
        <v>99</v>
      </c>
      <c r="K105" s="446"/>
      <c r="L105" s="447"/>
      <c r="M105" s="451"/>
      <c r="N105" s="452"/>
      <c r="O105" s="453"/>
    </row>
    <row r="106" spans="1:15" ht="14.25" customHeight="1" thickBot="1">
      <c r="A106" s="468"/>
      <c r="B106" s="448"/>
      <c r="C106" s="449"/>
      <c r="D106" s="450"/>
      <c r="E106" s="448"/>
      <c r="F106" s="449"/>
      <c r="G106" s="470"/>
      <c r="H106" s="119"/>
      <c r="I106" s="468"/>
      <c r="J106" s="448"/>
      <c r="K106" s="449"/>
      <c r="L106" s="450"/>
      <c r="M106" s="454"/>
      <c r="N106" s="455"/>
      <c r="O106" s="456"/>
    </row>
    <row r="107" spans="1:15" ht="14.25" customHeight="1" thickBot="1">
      <c r="A107" s="140" t="s">
        <v>27</v>
      </c>
      <c r="B107" s="141"/>
      <c r="C107" s="142" t="s">
        <v>29</v>
      </c>
      <c r="D107" s="141"/>
      <c r="E107" s="141"/>
      <c r="F107" s="126" t="s">
        <v>312</v>
      </c>
      <c r="G107" s="144" t="s">
        <v>120</v>
      </c>
      <c r="H107" s="119"/>
      <c r="I107" s="145" t="s">
        <v>27</v>
      </c>
      <c r="J107" s="146"/>
      <c r="K107" s="147" t="s">
        <v>29</v>
      </c>
      <c r="L107" s="146"/>
      <c r="M107" s="146"/>
      <c r="N107" s="126" t="s">
        <v>312</v>
      </c>
      <c r="O107" s="144" t="s">
        <v>120</v>
      </c>
    </row>
    <row r="108" spans="1:15" ht="14.25" customHeight="1">
      <c r="A108" s="457">
        <f>'出場種目票'!J40</f>
        <v>0</v>
      </c>
      <c r="B108" s="447"/>
      <c r="C108" s="445" t="e">
        <f>IF(A108="","",VLOOKUP(A108,'出場種目票'!$B$338:$K$488,2))</f>
        <v>#N/A</v>
      </c>
      <c r="D108" s="446" t="e">
        <f>IF(C108="","",VLOOKUP(C108,'出場種目票'!$B$338:$K$387,2))</f>
        <v>#N/A</v>
      </c>
      <c r="E108" s="447" t="e">
        <f>IF(D108="","",VLOOKUP(D108,'出場種目票'!$B$338:$K$387,2))</f>
        <v>#N/A</v>
      </c>
      <c r="F108" s="462" t="e">
        <f>'男子申込一覧表'!$A$5&amp;"･"&amp;IF(A108="","",VLOOKUP(A108,'出場種目票'!$B$338:$K$488,4))</f>
        <v>#N/A</v>
      </c>
      <c r="G108" s="464" t="e">
        <f>IF(A108="","",VLOOKUP(A108,'出場種目票'!$B$338:$K$488,5))</f>
        <v>#N/A</v>
      </c>
      <c r="H108" s="119"/>
      <c r="I108" s="520">
        <f>'出場種目票'!J41</f>
        <v>0</v>
      </c>
      <c r="J108" s="471"/>
      <c r="K108" s="445" t="e">
        <f>IF(I108="","",VLOOKUP(I108,'出場種目票'!$B$338:$K$488,2))</f>
        <v>#N/A</v>
      </c>
      <c r="L108" s="446" t="e">
        <f>IF(K108="","",VLOOKUP(K108,'出場種目票'!$B$338:$K$387,2))</f>
        <v>#N/A</v>
      </c>
      <c r="M108" s="447" t="e">
        <f>IF(L108="","",VLOOKUP(L108,'出場種目票'!$B$338:$K$387,2))</f>
        <v>#N/A</v>
      </c>
      <c r="N108" s="462" t="e">
        <f>'男子申込一覧表'!$A$5&amp;"･"&amp;IF(I108="","",VLOOKUP(I108,'出場種目票'!$B$338:$K$488,4))</f>
        <v>#N/A</v>
      </c>
      <c r="O108" s="464" t="e">
        <f>IF(I108="","",VLOOKUP(I108,'出場種目票'!$B$338:$K$488,5))</f>
        <v>#N/A</v>
      </c>
    </row>
    <row r="109" spans="1:15" ht="14.25" customHeight="1" thickBot="1">
      <c r="A109" s="458"/>
      <c r="B109" s="459"/>
      <c r="C109" s="460">
        <f>IF(B109="","",VLOOKUP(B109,'出場種目票'!$B$338:$K$387,2))</f>
      </c>
      <c r="D109" s="461">
        <f>IF(C109="","",VLOOKUP(C109,'出場種目票'!$B$338:$K$387,2))</f>
      </c>
      <c r="E109" s="459">
        <f>IF(D109="","",VLOOKUP(D109,'出場種目票'!$B$338:$K$387,2))</f>
      </c>
      <c r="F109" s="463"/>
      <c r="G109" s="465">
        <f>IF(E109="","",VLOOKUP(E109,'出場種目票'!$B$338:$K$387,5))</f>
      </c>
      <c r="H109" s="119"/>
      <c r="I109" s="521"/>
      <c r="J109" s="522"/>
      <c r="K109" s="460">
        <f>IF(J109="","",VLOOKUP(J109,'出場種目票'!$B$338:$K$387,2))</f>
      </c>
      <c r="L109" s="461">
        <f>IF(K109="","",VLOOKUP(K109,'出場種目票'!$B$338:$K$387,2))</f>
      </c>
      <c r="M109" s="459">
        <f>IF(L109="","",VLOOKUP(L109,'出場種目票'!$B$338:$K$387,2))</f>
      </c>
      <c r="N109" s="463"/>
      <c r="O109" s="465">
        <f>IF(M109="","",VLOOKUP(M109,'出場種目票'!$B$338:$K$387,5))</f>
      </c>
    </row>
    <row r="110" spans="1:15" ht="14.25" customHeight="1" thickBot="1">
      <c r="A110" s="119"/>
      <c r="B110" s="119"/>
      <c r="C110" s="119"/>
      <c r="D110" s="119"/>
      <c r="E110" s="119"/>
      <c r="F110" s="119"/>
      <c r="G110" s="119"/>
      <c r="H110" s="132"/>
      <c r="I110" s="133"/>
      <c r="J110" s="133"/>
      <c r="K110" s="133"/>
      <c r="L110" s="133"/>
      <c r="M110" s="133"/>
      <c r="N110" s="133"/>
      <c r="O110" s="133"/>
    </row>
    <row r="111" spans="1:15" ht="12.75" customHeight="1" thickBot="1">
      <c r="A111" s="466" t="s">
        <v>60</v>
      </c>
      <c r="B111" s="134" t="s">
        <v>28</v>
      </c>
      <c r="C111" s="135"/>
      <c r="D111" s="135"/>
      <c r="E111" s="304" t="s">
        <v>315</v>
      </c>
      <c r="F111" s="135"/>
      <c r="G111" s="136"/>
      <c r="H111" s="119"/>
      <c r="I111" s="466" t="s">
        <v>60</v>
      </c>
      <c r="J111" s="137" t="s">
        <v>28</v>
      </c>
      <c r="K111" s="138"/>
      <c r="L111" s="138"/>
      <c r="M111" s="304" t="s">
        <v>315</v>
      </c>
      <c r="N111" s="138"/>
      <c r="O111" s="139"/>
    </row>
    <row r="112" spans="1:15" ht="15" customHeight="1">
      <c r="A112" s="467"/>
      <c r="B112" s="445" t="s">
        <v>100</v>
      </c>
      <c r="C112" s="446"/>
      <c r="D112" s="447"/>
      <c r="E112" s="445"/>
      <c r="F112" s="446"/>
      <c r="G112" s="469"/>
      <c r="H112" s="119"/>
      <c r="I112" s="467"/>
      <c r="J112" s="445" t="s">
        <v>100</v>
      </c>
      <c r="K112" s="446"/>
      <c r="L112" s="447"/>
      <c r="M112" s="451"/>
      <c r="N112" s="452"/>
      <c r="O112" s="453"/>
    </row>
    <row r="113" spans="1:15" ht="14.25" customHeight="1" thickBot="1">
      <c r="A113" s="468"/>
      <c r="B113" s="448"/>
      <c r="C113" s="449"/>
      <c r="D113" s="450"/>
      <c r="E113" s="448"/>
      <c r="F113" s="449"/>
      <c r="G113" s="470"/>
      <c r="H113" s="119"/>
      <c r="I113" s="468"/>
      <c r="J113" s="448"/>
      <c r="K113" s="449"/>
      <c r="L113" s="450"/>
      <c r="M113" s="454"/>
      <c r="N113" s="455"/>
      <c r="O113" s="456"/>
    </row>
    <row r="114" spans="1:15" ht="12.75" thickBot="1">
      <c r="A114" s="140" t="s">
        <v>27</v>
      </c>
      <c r="B114" s="141"/>
      <c r="C114" s="142" t="s">
        <v>29</v>
      </c>
      <c r="D114" s="141"/>
      <c r="E114" s="141"/>
      <c r="F114" s="126" t="s">
        <v>312</v>
      </c>
      <c r="G114" s="144" t="s">
        <v>120</v>
      </c>
      <c r="H114" s="119"/>
      <c r="I114" s="145" t="s">
        <v>27</v>
      </c>
      <c r="J114" s="146"/>
      <c r="K114" s="147" t="s">
        <v>29</v>
      </c>
      <c r="L114" s="146"/>
      <c r="M114" s="146"/>
      <c r="N114" s="126" t="s">
        <v>312</v>
      </c>
      <c r="O114" s="144" t="s">
        <v>120</v>
      </c>
    </row>
    <row r="115" spans="1:15" ht="14.25" customHeight="1">
      <c r="A115" s="457">
        <f>'出場種目票'!J42</f>
        <v>0</v>
      </c>
      <c r="B115" s="447"/>
      <c r="C115" s="445" t="e">
        <f>IF(A115="","",VLOOKUP(A115,'出場種目票'!$B$338:$K$488,2))</f>
        <v>#N/A</v>
      </c>
      <c r="D115" s="446" t="e">
        <f>IF(C115="","",VLOOKUP(C115,'出場種目票'!$B$338:$K$387,2))</f>
        <v>#N/A</v>
      </c>
      <c r="E115" s="447" t="e">
        <f>IF(D115="","",VLOOKUP(D115,'出場種目票'!$B$338:$K$387,2))</f>
        <v>#N/A</v>
      </c>
      <c r="F115" s="462" t="e">
        <f>'男子申込一覧表'!$A$5&amp;"･"&amp;IF(A115="","",VLOOKUP(A115,'出場種目票'!$B$338:$K$488,4))</f>
        <v>#N/A</v>
      </c>
      <c r="G115" s="464" t="e">
        <f>IF(A115="","",VLOOKUP(A115,'出場種目票'!$B$338:$K$488,5))</f>
        <v>#N/A</v>
      </c>
      <c r="H115" s="119"/>
      <c r="I115" s="520">
        <f>'出場種目票'!J43</f>
        <v>0</v>
      </c>
      <c r="J115" s="471"/>
      <c r="K115" s="445" t="e">
        <f>IF(I115="","",VLOOKUP(I115,'出場種目票'!$B$338:$K$488,2))</f>
        <v>#N/A</v>
      </c>
      <c r="L115" s="446" t="e">
        <f>IF(K115="","",VLOOKUP(K115,'出場種目票'!$B$338:$K$387,2))</f>
        <v>#N/A</v>
      </c>
      <c r="M115" s="447" t="e">
        <f>IF(L115="","",VLOOKUP(L115,'出場種目票'!$B$338:$K$387,2))</f>
        <v>#N/A</v>
      </c>
      <c r="N115" s="462" t="e">
        <f>'男子申込一覧表'!$A$5&amp;"･"&amp;IF(I115="","",VLOOKUP(I115,'出場種目票'!$B$338:$K$488,4))</f>
        <v>#N/A</v>
      </c>
      <c r="O115" s="464" t="e">
        <f>IF(I115="","",VLOOKUP(I115,'出場種目票'!$B$338:$K$488,5))</f>
        <v>#N/A</v>
      </c>
    </row>
    <row r="116" spans="1:15" ht="14.25" customHeight="1" thickBot="1">
      <c r="A116" s="458"/>
      <c r="B116" s="459"/>
      <c r="C116" s="460">
        <f>IF(B116="","",VLOOKUP(B116,'出場種目票'!$B$338:$K$387,2))</f>
      </c>
      <c r="D116" s="461">
        <f>IF(C116="","",VLOOKUP(C116,'出場種目票'!$B$338:$K$387,2))</f>
      </c>
      <c r="E116" s="459">
        <f>IF(D116="","",VLOOKUP(D116,'出場種目票'!$B$338:$K$387,2))</f>
      </c>
      <c r="F116" s="463"/>
      <c r="G116" s="465">
        <f>IF(E116="","",VLOOKUP(E116,'出場種目票'!$B$338:$K$387,5))</f>
      </c>
      <c r="H116" s="119"/>
      <c r="I116" s="521"/>
      <c r="J116" s="522"/>
      <c r="K116" s="460">
        <f>IF(J116="","",VLOOKUP(J116,'出場種目票'!$B$338:$K$387,2))</f>
      </c>
      <c r="L116" s="461">
        <f>IF(K116="","",VLOOKUP(K116,'出場種目票'!$B$338:$K$387,2))</f>
      </c>
      <c r="M116" s="459">
        <f>IF(L116="","",VLOOKUP(L116,'出場種目票'!$B$338:$K$387,2))</f>
      </c>
      <c r="N116" s="463"/>
      <c r="O116" s="465">
        <f>IF(M116="","",VLOOKUP(M116,'出場種目票'!$B$338:$K$387,5))</f>
      </c>
    </row>
    <row r="117" spans="1:15" ht="14.25" customHeight="1" thickBot="1">
      <c r="A117" s="118"/>
      <c r="B117" s="118"/>
      <c r="C117" s="118"/>
      <c r="D117" s="118"/>
      <c r="E117" s="118"/>
      <c r="F117" s="118"/>
      <c r="G117" s="118"/>
      <c r="H117" s="119"/>
      <c r="I117" s="120"/>
      <c r="J117" s="120"/>
      <c r="K117" s="118"/>
      <c r="L117" s="118"/>
      <c r="M117" s="118"/>
      <c r="N117" s="118"/>
      <c r="O117" s="118"/>
    </row>
    <row r="118" spans="1:15" ht="14.25" customHeight="1" thickBot="1">
      <c r="A118" s="466" t="s">
        <v>60</v>
      </c>
      <c r="B118" s="134" t="s">
        <v>28</v>
      </c>
      <c r="C118" s="135"/>
      <c r="D118" s="135"/>
      <c r="E118" s="304" t="s">
        <v>315</v>
      </c>
      <c r="F118" s="135"/>
      <c r="G118" s="136"/>
      <c r="H118" s="119"/>
      <c r="I118" s="466" t="s">
        <v>60</v>
      </c>
      <c r="J118" s="137" t="s">
        <v>28</v>
      </c>
      <c r="K118" s="138"/>
      <c r="L118" s="138"/>
      <c r="M118" s="304" t="s">
        <v>315</v>
      </c>
      <c r="N118" s="138"/>
      <c r="O118" s="139"/>
    </row>
    <row r="119" spans="1:15" ht="14.25" customHeight="1">
      <c r="A119" s="467"/>
      <c r="B119" s="445" t="s">
        <v>100</v>
      </c>
      <c r="C119" s="446"/>
      <c r="D119" s="447"/>
      <c r="E119" s="445"/>
      <c r="F119" s="446"/>
      <c r="G119" s="469"/>
      <c r="H119" s="119"/>
      <c r="I119" s="467"/>
      <c r="J119" s="445" t="s">
        <v>100</v>
      </c>
      <c r="K119" s="446"/>
      <c r="L119" s="447"/>
      <c r="M119" s="451"/>
      <c r="N119" s="452"/>
      <c r="O119" s="453"/>
    </row>
    <row r="120" spans="1:15" ht="14.25" customHeight="1" thickBot="1">
      <c r="A120" s="468"/>
      <c r="B120" s="448"/>
      <c r="C120" s="449"/>
      <c r="D120" s="450"/>
      <c r="E120" s="448"/>
      <c r="F120" s="449"/>
      <c r="G120" s="470"/>
      <c r="H120" s="119"/>
      <c r="I120" s="468"/>
      <c r="J120" s="448"/>
      <c r="K120" s="449"/>
      <c r="L120" s="450"/>
      <c r="M120" s="454"/>
      <c r="N120" s="455"/>
      <c r="O120" s="456"/>
    </row>
    <row r="121" spans="1:15" ht="14.25" customHeight="1" thickBot="1">
      <c r="A121" s="140" t="s">
        <v>27</v>
      </c>
      <c r="B121" s="141"/>
      <c r="C121" s="142" t="s">
        <v>29</v>
      </c>
      <c r="D121" s="141"/>
      <c r="E121" s="141"/>
      <c r="F121" s="126" t="s">
        <v>312</v>
      </c>
      <c r="G121" s="144" t="s">
        <v>120</v>
      </c>
      <c r="H121" s="119"/>
      <c r="I121" s="145" t="s">
        <v>27</v>
      </c>
      <c r="J121" s="146"/>
      <c r="K121" s="147" t="s">
        <v>29</v>
      </c>
      <c r="L121" s="146"/>
      <c r="M121" s="146"/>
      <c r="N121" s="126" t="s">
        <v>312</v>
      </c>
      <c r="O121" s="144" t="s">
        <v>120</v>
      </c>
    </row>
    <row r="122" spans="1:15" ht="14.25" customHeight="1">
      <c r="A122" s="457">
        <f>'出場種目票'!J44</f>
        <v>0</v>
      </c>
      <c r="B122" s="447"/>
      <c r="C122" s="445" t="e">
        <f>IF(A122="","",VLOOKUP(A122,'出場種目票'!$B$338:$K$488,2))</f>
        <v>#N/A</v>
      </c>
      <c r="D122" s="446" t="e">
        <f>IF(C122="","",VLOOKUP(C122,'出場種目票'!$B$338:$K$387,2))</f>
        <v>#N/A</v>
      </c>
      <c r="E122" s="447" t="e">
        <f>IF(D122="","",VLOOKUP(D122,'出場種目票'!$B$338:$K$387,2))</f>
        <v>#N/A</v>
      </c>
      <c r="F122" s="462" t="e">
        <f>'男子申込一覧表'!$A$5&amp;"･"&amp;IF(A122="","",VLOOKUP(A122,'出場種目票'!$B$338:$K$488,4))</f>
        <v>#N/A</v>
      </c>
      <c r="G122" s="464" t="e">
        <f>IF(A122="","",VLOOKUP(A122,'出場種目票'!$B$338:$K$488,5))</f>
        <v>#N/A</v>
      </c>
      <c r="H122" s="119"/>
      <c r="I122" s="520">
        <f>'出場種目票'!J47</f>
        <v>0</v>
      </c>
      <c r="J122" s="471"/>
      <c r="K122" s="445" t="e">
        <f>IF(I122="","",VLOOKUP(I122,'出場種目票'!$B$338:$K$488,2))</f>
        <v>#N/A</v>
      </c>
      <c r="L122" s="446" t="e">
        <f>IF(K122="","",VLOOKUP(K122,'出場種目票'!$B$338:$K$387,2))</f>
        <v>#N/A</v>
      </c>
      <c r="M122" s="447" t="e">
        <f>IF(L122="","",VLOOKUP(L122,'出場種目票'!$B$338:$K$387,2))</f>
        <v>#N/A</v>
      </c>
      <c r="N122" s="462" t="e">
        <f>'男子申込一覧表'!$A$5&amp;"･"&amp;IF(I122="","",VLOOKUP(I122,'出場種目票'!$B$338:$K$488,4))</f>
        <v>#N/A</v>
      </c>
      <c r="O122" s="464" t="e">
        <f>IF(I122="","",VLOOKUP(I122,'出場種目票'!$B$338:$K$488,5))</f>
        <v>#N/A</v>
      </c>
    </row>
    <row r="123" spans="1:15" ht="14.25" customHeight="1" thickBot="1">
      <c r="A123" s="458"/>
      <c r="B123" s="459"/>
      <c r="C123" s="460">
        <f>IF(B123="","",VLOOKUP(B123,'出場種目票'!$B$338:$K$387,2))</f>
      </c>
      <c r="D123" s="461">
        <f>IF(C123="","",VLOOKUP(C123,'出場種目票'!$B$338:$K$387,2))</f>
      </c>
      <c r="E123" s="459">
        <f>IF(D123="","",VLOOKUP(D123,'出場種目票'!$B$338:$K$387,2))</f>
      </c>
      <c r="F123" s="463"/>
      <c r="G123" s="465">
        <f>IF(E123="","",VLOOKUP(E123,'出場種目票'!$B$338:$K$387,5))</f>
      </c>
      <c r="H123" s="119"/>
      <c r="I123" s="521"/>
      <c r="J123" s="522"/>
      <c r="K123" s="460">
        <f>IF(J123="","",VLOOKUP(J123,'出場種目票'!$B$338:$K$387,2))</f>
      </c>
      <c r="L123" s="461">
        <f>IF(K123="","",VLOOKUP(K123,'出場種目票'!$B$338:$K$387,2))</f>
      </c>
      <c r="M123" s="459">
        <f>IF(L123="","",VLOOKUP(L123,'出場種目票'!$B$338:$K$387,2))</f>
      </c>
      <c r="N123" s="463"/>
      <c r="O123" s="465">
        <f>IF(M123="","",VLOOKUP(M123,'出場種目票'!$B$338:$K$387,5))</f>
      </c>
    </row>
    <row r="124" spans="1:15" ht="14.25" customHeight="1" thickBot="1">
      <c r="A124" s="118"/>
      <c r="B124" s="118"/>
      <c r="C124" s="118"/>
      <c r="D124" s="118"/>
      <c r="E124" s="118"/>
      <c r="F124" s="118"/>
      <c r="G124" s="118"/>
      <c r="H124" s="119"/>
      <c r="I124" s="120"/>
      <c r="J124" s="120"/>
      <c r="K124" s="118"/>
      <c r="L124" s="118"/>
      <c r="M124" s="118"/>
      <c r="N124" s="118"/>
      <c r="O124" s="118"/>
    </row>
    <row r="125" spans="1:15" ht="14.25" customHeight="1" thickBot="1">
      <c r="A125" s="466" t="s">
        <v>60</v>
      </c>
      <c r="B125" s="134" t="s">
        <v>28</v>
      </c>
      <c r="C125" s="135"/>
      <c r="D125" s="135"/>
      <c r="E125" s="304" t="s">
        <v>315</v>
      </c>
      <c r="F125" s="135"/>
      <c r="G125" s="136"/>
      <c r="H125" s="119"/>
      <c r="I125" s="466" t="s">
        <v>60</v>
      </c>
      <c r="J125" s="137" t="s">
        <v>28</v>
      </c>
      <c r="K125" s="138"/>
      <c r="L125" s="138"/>
      <c r="M125" s="304" t="s">
        <v>315</v>
      </c>
      <c r="N125" s="138"/>
      <c r="O125" s="139"/>
    </row>
    <row r="126" spans="1:15" ht="14.25" customHeight="1">
      <c r="A126" s="467"/>
      <c r="B126" s="445" t="s">
        <v>100</v>
      </c>
      <c r="C126" s="446"/>
      <c r="D126" s="447"/>
      <c r="E126" s="445"/>
      <c r="F126" s="446"/>
      <c r="G126" s="469"/>
      <c r="H126" s="119"/>
      <c r="I126" s="467"/>
      <c r="J126" s="445" t="s">
        <v>100</v>
      </c>
      <c r="K126" s="446"/>
      <c r="L126" s="447"/>
      <c r="M126" s="451"/>
      <c r="N126" s="452"/>
      <c r="O126" s="453"/>
    </row>
    <row r="127" spans="1:15" ht="14.25" customHeight="1" thickBot="1">
      <c r="A127" s="468"/>
      <c r="B127" s="448"/>
      <c r="C127" s="449"/>
      <c r="D127" s="450"/>
      <c r="E127" s="448"/>
      <c r="F127" s="449"/>
      <c r="G127" s="470"/>
      <c r="H127" s="119"/>
      <c r="I127" s="468"/>
      <c r="J127" s="448"/>
      <c r="K127" s="449"/>
      <c r="L127" s="450"/>
      <c r="M127" s="454"/>
      <c r="N127" s="455"/>
      <c r="O127" s="456"/>
    </row>
    <row r="128" spans="1:15" ht="14.25" customHeight="1" thickBot="1">
      <c r="A128" s="140" t="s">
        <v>27</v>
      </c>
      <c r="B128" s="141"/>
      <c r="C128" s="142" t="s">
        <v>29</v>
      </c>
      <c r="D128" s="141"/>
      <c r="E128" s="141"/>
      <c r="F128" s="126" t="s">
        <v>312</v>
      </c>
      <c r="G128" s="144" t="s">
        <v>120</v>
      </c>
      <c r="H128" s="119"/>
      <c r="I128" s="145" t="s">
        <v>27</v>
      </c>
      <c r="J128" s="146"/>
      <c r="K128" s="147" t="s">
        <v>29</v>
      </c>
      <c r="L128" s="146"/>
      <c r="M128" s="146"/>
      <c r="N128" s="126" t="s">
        <v>312</v>
      </c>
      <c r="O128" s="144" t="s">
        <v>120</v>
      </c>
    </row>
    <row r="129" spans="1:15" ht="14.25" customHeight="1">
      <c r="A129" s="457">
        <f>'出場種目票'!J48</f>
        <v>0</v>
      </c>
      <c r="B129" s="447"/>
      <c r="C129" s="445" t="e">
        <f>IF(A129="","",VLOOKUP(A129,'出場種目票'!$B$338:$K$488,2))</f>
        <v>#N/A</v>
      </c>
      <c r="D129" s="446" t="e">
        <f>IF(C129="","",VLOOKUP(C129,'出場種目票'!$B$338:$K$387,2))</f>
        <v>#N/A</v>
      </c>
      <c r="E129" s="447" t="e">
        <f>IF(D129="","",VLOOKUP(D129,'出場種目票'!$B$338:$K$387,2))</f>
        <v>#N/A</v>
      </c>
      <c r="F129" s="462" t="e">
        <f>'男子申込一覧表'!$A$5&amp;"･"&amp;IF(A129="","",VLOOKUP(A129,'出場種目票'!$B$338:$K$488,4))</f>
        <v>#N/A</v>
      </c>
      <c r="G129" s="464" t="e">
        <f>IF(A129="","",VLOOKUP(A129,'出場種目票'!$B$338:$K$488,5))</f>
        <v>#N/A</v>
      </c>
      <c r="H129" s="119"/>
      <c r="I129" s="520">
        <f>'出場種目票'!J49</f>
        <v>0</v>
      </c>
      <c r="J129" s="471"/>
      <c r="K129" s="445" t="e">
        <f>IF(I129="","",VLOOKUP(I129,'出場種目票'!$B$338:$K$488,2))</f>
        <v>#N/A</v>
      </c>
      <c r="L129" s="446" t="e">
        <f>IF(K129="","",VLOOKUP(K129,'出場種目票'!$B$338:$K$387,2))</f>
        <v>#N/A</v>
      </c>
      <c r="M129" s="447" t="e">
        <f>IF(L129="","",VLOOKUP(L129,'出場種目票'!$B$338:$K$387,2))</f>
        <v>#N/A</v>
      </c>
      <c r="N129" s="462" t="e">
        <f>'男子申込一覧表'!$A$5&amp;"･"&amp;IF(I129="","",VLOOKUP(I129,'出場種目票'!$B$338:$K$488,4))</f>
        <v>#N/A</v>
      </c>
      <c r="O129" s="464" t="e">
        <f>IF(I129="","",VLOOKUP(I129,'出場種目票'!$B$338:$K$488,5))</f>
        <v>#N/A</v>
      </c>
    </row>
    <row r="130" spans="1:15" ht="14.25" customHeight="1" thickBot="1">
      <c r="A130" s="458"/>
      <c r="B130" s="459"/>
      <c r="C130" s="460">
        <f>IF(B130="","",VLOOKUP(B130,'出場種目票'!$B$338:$K$387,2))</f>
      </c>
      <c r="D130" s="461">
        <f>IF(C130="","",VLOOKUP(C130,'出場種目票'!$B$338:$K$387,2))</f>
      </c>
      <c r="E130" s="459">
        <f>IF(D130="","",VLOOKUP(D130,'出場種目票'!$B$338:$K$387,2))</f>
      </c>
      <c r="F130" s="463"/>
      <c r="G130" s="465">
        <f>IF(E130="","",VLOOKUP(E130,'出場種目票'!$B$338:$K$387,5))</f>
      </c>
      <c r="H130" s="119"/>
      <c r="I130" s="521"/>
      <c r="J130" s="522"/>
      <c r="K130" s="460">
        <f>IF(J130="","",VLOOKUP(J130,'出場種目票'!$B$338:$K$387,2))</f>
      </c>
      <c r="L130" s="461">
        <f>IF(K130="","",VLOOKUP(K130,'出場種目票'!$B$338:$K$387,2))</f>
      </c>
      <c r="M130" s="459">
        <f>IF(L130="","",VLOOKUP(L130,'出場種目票'!$B$338:$K$387,2))</f>
      </c>
      <c r="N130" s="463"/>
      <c r="O130" s="465">
        <f>IF(M130="","",VLOOKUP(M130,'出場種目票'!$B$338:$K$387,5))</f>
      </c>
    </row>
    <row r="131" spans="1:15" ht="14.25" customHeight="1" thickBot="1">
      <c r="A131" s="119"/>
      <c r="B131" s="119"/>
      <c r="C131" s="119"/>
      <c r="D131" s="119"/>
      <c r="E131" s="119"/>
      <c r="F131" s="119"/>
      <c r="G131" s="119"/>
      <c r="H131" s="132"/>
      <c r="I131" s="133"/>
      <c r="J131" s="133"/>
      <c r="K131" s="133"/>
      <c r="L131" s="133"/>
      <c r="M131" s="133"/>
      <c r="N131" s="133"/>
      <c r="O131" s="133"/>
    </row>
    <row r="132" spans="1:15" ht="12.75" customHeight="1" thickBot="1">
      <c r="A132" s="466" t="s">
        <v>60</v>
      </c>
      <c r="B132" s="134" t="s">
        <v>28</v>
      </c>
      <c r="C132" s="135"/>
      <c r="D132" s="135"/>
      <c r="E132" s="304" t="s">
        <v>315</v>
      </c>
      <c r="F132" s="135"/>
      <c r="G132" s="136"/>
      <c r="H132" s="119"/>
      <c r="I132" s="466" t="s">
        <v>60</v>
      </c>
      <c r="J132" s="137" t="s">
        <v>28</v>
      </c>
      <c r="K132" s="138"/>
      <c r="L132" s="138"/>
      <c r="M132" s="304" t="s">
        <v>315</v>
      </c>
      <c r="N132" s="138"/>
      <c r="O132" s="139"/>
    </row>
    <row r="133" spans="1:15" ht="15" customHeight="1">
      <c r="A133" s="467"/>
      <c r="B133" s="445" t="s">
        <v>102</v>
      </c>
      <c r="C133" s="446"/>
      <c r="D133" s="447"/>
      <c r="E133" s="445"/>
      <c r="F133" s="446"/>
      <c r="G133" s="469"/>
      <c r="H133" s="119"/>
      <c r="I133" s="467"/>
      <c r="J133" s="445" t="s">
        <v>102</v>
      </c>
      <c r="K133" s="446"/>
      <c r="L133" s="447"/>
      <c r="M133" s="451"/>
      <c r="N133" s="452"/>
      <c r="O133" s="453"/>
    </row>
    <row r="134" spans="1:15" ht="14.25" customHeight="1" thickBot="1">
      <c r="A134" s="468"/>
      <c r="B134" s="448"/>
      <c r="C134" s="449"/>
      <c r="D134" s="450"/>
      <c r="E134" s="448"/>
      <c r="F134" s="449"/>
      <c r="G134" s="470"/>
      <c r="H134" s="119"/>
      <c r="I134" s="468"/>
      <c r="J134" s="448"/>
      <c r="K134" s="449"/>
      <c r="L134" s="450"/>
      <c r="M134" s="454"/>
      <c r="N134" s="455"/>
      <c r="O134" s="456"/>
    </row>
    <row r="135" spans="1:15" ht="12.75" thickBot="1">
      <c r="A135" s="140" t="s">
        <v>27</v>
      </c>
      <c r="B135" s="141"/>
      <c r="C135" s="142" t="s">
        <v>29</v>
      </c>
      <c r="D135" s="141"/>
      <c r="E135" s="141"/>
      <c r="F135" s="126" t="s">
        <v>312</v>
      </c>
      <c r="G135" s="144" t="s">
        <v>120</v>
      </c>
      <c r="H135" s="119"/>
      <c r="I135" s="145" t="s">
        <v>27</v>
      </c>
      <c r="J135" s="146"/>
      <c r="K135" s="147" t="s">
        <v>29</v>
      </c>
      <c r="L135" s="146"/>
      <c r="M135" s="146"/>
      <c r="N135" s="126" t="s">
        <v>312</v>
      </c>
      <c r="O135" s="144" t="s">
        <v>120</v>
      </c>
    </row>
    <row r="136" spans="1:15" ht="14.25" customHeight="1">
      <c r="A136" s="457">
        <f>'出場種目票'!J50</f>
        <v>0</v>
      </c>
      <c r="B136" s="447"/>
      <c r="C136" s="445" t="e">
        <f>IF(A136="","",VLOOKUP(A136,'出場種目票'!$B$338:$K$488,2))</f>
        <v>#N/A</v>
      </c>
      <c r="D136" s="446" t="e">
        <f>IF(C136="","",VLOOKUP(C136,'出場種目票'!$B$338:$K$387,2))</f>
        <v>#N/A</v>
      </c>
      <c r="E136" s="447" t="e">
        <f>IF(D136="","",VLOOKUP(D136,'出場種目票'!$B$338:$K$387,2))</f>
        <v>#N/A</v>
      </c>
      <c r="F136" s="462" t="e">
        <f>'男子申込一覧表'!$A$5&amp;"･"&amp;IF(A136="","",VLOOKUP(A136,'出場種目票'!$B$338:$K$488,4))</f>
        <v>#N/A</v>
      </c>
      <c r="G136" s="464" t="e">
        <f>IF(A136="","",VLOOKUP(A136,'出場種目票'!$B$338:$K$488,5))</f>
        <v>#N/A</v>
      </c>
      <c r="H136" s="119"/>
      <c r="I136" s="520">
        <f>'出場種目票'!J51</f>
        <v>0</v>
      </c>
      <c r="J136" s="471"/>
      <c r="K136" s="445" t="e">
        <f>IF(I136="","",VLOOKUP(I136,'出場種目票'!$B$338:$K$488,2))</f>
        <v>#N/A</v>
      </c>
      <c r="L136" s="446" t="e">
        <f>IF(K136="","",VLOOKUP(K136,'出場種目票'!$B$338:$K$387,2))</f>
        <v>#N/A</v>
      </c>
      <c r="M136" s="447" t="e">
        <f>IF(L136="","",VLOOKUP(L136,'出場種目票'!$B$338:$K$387,2))</f>
        <v>#N/A</v>
      </c>
      <c r="N136" s="462" t="e">
        <f>'男子申込一覧表'!$A$5&amp;"･"&amp;IF(I136="","",VLOOKUP(I136,'出場種目票'!$B$338:$K$488,4))</f>
        <v>#N/A</v>
      </c>
      <c r="O136" s="464" t="e">
        <f>IF(I136="","",VLOOKUP(I136,'出場種目票'!$B$338:$K$488,5))</f>
        <v>#N/A</v>
      </c>
    </row>
    <row r="137" spans="1:15" ht="14.25" customHeight="1" thickBot="1">
      <c r="A137" s="458"/>
      <c r="B137" s="459"/>
      <c r="C137" s="460">
        <f>IF(B137="","",VLOOKUP(B137,'出場種目票'!$B$338:$K$387,2))</f>
      </c>
      <c r="D137" s="461">
        <f>IF(C137="","",VLOOKUP(C137,'出場種目票'!$B$338:$K$387,2))</f>
      </c>
      <c r="E137" s="459">
        <f>IF(D137="","",VLOOKUP(D137,'出場種目票'!$B$338:$K$387,2))</f>
      </c>
      <c r="F137" s="463"/>
      <c r="G137" s="465">
        <f>IF(E137="","",VLOOKUP(E137,'出場種目票'!$B$338:$K$387,5))</f>
      </c>
      <c r="H137" s="119"/>
      <c r="I137" s="521"/>
      <c r="J137" s="522"/>
      <c r="K137" s="460">
        <f>IF(J137="","",VLOOKUP(J137,'出場種目票'!$B$338:$K$387,2))</f>
      </c>
      <c r="L137" s="461">
        <f>IF(K137="","",VLOOKUP(K137,'出場種目票'!$B$338:$K$387,2))</f>
      </c>
      <c r="M137" s="459">
        <f>IF(L137="","",VLOOKUP(L137,'出場種目票'!$B$338:$K$387,2))</f>
      </c>
      <c r="N137" s="463"/>
      <c r="O137" s="465">
        <f>IF(M137="","",VLOOKUP(M137,'出場種目票'!$B$338:$K$387,5))</f>
      </c>
    </row>
    <row r="138" spans="1:15" ht="14.25" customHeight="1" thickBot="1">
      <c r="A138" s="119"/>
      <c r="B138" s="119"/>
      <c r="C138" s="119"/>
      <c r="D138" s="119"/>
      <c r="E138" s="119"/>
      <c r="F138" s="119"/>
      <c r="G138" s="119"/>
      <c r="H138" s="132"/>
      <c r="I138" s="133"/>
      <c r="J138" s="133"/>
      <c r="K138" s="133"/>
      <c r="L138" s="133"/>
      <c r="M138" s="133"/>
      <c r="N138" s="133"/>
      <c r="O138" s="133"/>
    </row>
    <row r="139" spans="1:15" ht="14.25" customHeight="1" thickBot="1">
      <c r="A139" s="466" t="s">
        <v>60</v>
      </c>
      <c r="B139" s="134" t="s">
        <v>28</v>
      </c>
      <c r="C139" s="135"/>
      <c r="D139" s="135"/>
      <c r="E139" s="304" t="s">
        <v>315</v>
      </c>
      <c r="F139" s="135"/>
      <c r="G139" s="136"/>
      <c r="H139" s="119"/>
      <c r="I139" s="466" t="s">
        <v>60</v>
      </c>
      <c r="J139" s="137" t="s">
        <v>28</v>
      </c>
      <c r="K139" s="138"/>
      <c r="L139" s="138"/>
      <c r="M139" s="304" t="s">
        <v>315</v>
      </c>
      <c r="N139" s="138"/>
      <c r="O139" s="139"/>
    </row>
    <row r="140" spans="1:15" ht="14.25" customHeight="1">
      <c r="A140" s="467"/>
      <c r="B140" s="445" t="s">
        <v>102</v>
      </c>
      <c r="C140" s="446"/>
      <c r="D140" s="447"/>
      <c r="E140" s="445"/>
      <c r="F140" s="446"/>
      <c r="G140" s="469"/>
      <c r="H140" s="119"/>
      <c r="I140" s="467"/>
      <c r="J140" s="445" t="s">
        <v>102</v>
      </c>
      <c r="K140" s="446"/>
      <c r="L140" s="447"/>
      <c r="M140" s="451"/>
      <c r="N140" s="452"/>
      <c r="O140" s="453"/>
    </row>
    <row r="141" spans="1:15" ht="14.25" customHeight="1" thickBot="1">
      <c r="A141" s="468"/>
      <c r="B141" s="448"/>
      <c r="C141" s="449"/>
      <c r="D141" s="450"/>
      <c r="E141" s="448"/>
      <c r="F141" s="449"/>
      <c r="G141" s="470"/>
      <c r="H141" s="119"/>
      <c r="I141" s="468"/>
      <c r="J141" s="448"/>
      <c r="K141" s="449"/>
      <c r="L141" s="450"/>
      <c r="M141" s="454"/>
      <c r="N141" s="455"/>
      <c r="O141" s="456"/>
    </row>
    <row r="142" spans="1:15" ht="14.25" customHeight="1" thickBot="1">
      <c r="A142" s="140" t="s">
        <v>27</v>
      </c>
      <c r="B142" s="141"/>
      <c r="C142" s="142" t="s">
        <v>29</v>
      </c>
      <c r="D142" s="141"/>
      <c r="E142" s="141"/>
      <c r="F142" s="126" t="s">
        <v>312</v>
      </c>
      <c r="G142" s="144" t="s">
        <v>120</v>
      </c>
      <c r="H142" s="119"/>
      <c r="I142" s="145" t="s">
        <v>27</v>
      </c>
      <c r="J142" s="146"/>
      <c r="K142" s="147" t="s">
        <v>29</v>
      </c>
      <c r="L142" s="146"/>
      <c r="M142" s="146"/>
      <c r="N142" s="126" t="s">
        <v>312</v>
      </c>
      <c r="O142" s="144" t="s">
        <v>120</v>
      </c>
    </row>
    <row r="143" spans="1:15" ht="14.25" customHeight="1">
      <c r="A143" s="457">
        <f>'出場種目票'!J54</f>
        <v>0</v>
      </c>
      <c r="B143" s="447"/>
      <c r="C143" s="445" t="e">
        <f>IF(A143="","",VLOOKUP(A143,'出場種目票'!$B$338:$K$488,2))</f>
        <v>#N/A</v>
      </c>
      <c r="D143" s="446" t="e">
        <f>IF(C143="","",VLOOKUP(C143,'出場種目票'!$B$338:$K$387,2))</f>
        <v>#N/A</v>
      </c>
      <c r="E143" s="447" t="e">
        <f>IF(D143="","",VLOOKUP(D143,'出場種目票'!$B$338:$K$387,2))</f>
        <v>#N/A</v>
      </c>
      <c r="F143" s="462" t="e">
        <f>'男子申込一覧表'!$A$5&amp;"･"&amp;IF(A143="","",VLOOKUP(A143,'出場種目票'!$B$338:$K$488,4))</f>
        <v>#N/A</v>
      </c>
      <c r="G143" s="464" t="e">
        <f>IF(A143="","",VLOOKUP(A143,'出場種目票'!$B$338:$K$488,5))</f>
        <v>#N/A</v>
      </c>
      <c r="H143" s="119"/>
      <c r="I143" s="520">
        <f>'出場種目票'!J55</f>
        <v>0</v>
      </c>
      <c r="J143" s="471"/>
      <c r="K143" s="445" t="e">
        <f>IF(I143="","",VLOOKUP(I143,'出場種目票'!$B$338:$K$488,2))</f>
        <v>#N/A</v>
      </c>
      <c r="L143" s="446" t="e">
        <f>IF(K143="","",VLOOKUP(K143,'出場種目票'!$B$338:$K$387,2))</f>
        <v>#N/A</v>
      </c>
      <c r="M143" s="447" t="e">
        <f>IF(L143="","",VLOOKUP(L143,'出場種目票'!$B$338:$K$387,2))</f>
        <v>#N/A</v>
      </c>
      <c r="N143" s="462" t="e">
        <f>'男子申込一覧表'!$A$5&amp;"･"&amp;IF(I143="","",VLOOKUP(I143,'出場種目票'!$B$338:$K$488,4))</f>
        <v>#N/A</v>
      </c>
      <c r="O143" s="464" t="e">
        <f>IF(I143="","",VLOOKUP(I143,'出場種目票'!$B$338:$K$488,5))</f>
        <v>#N/A</v>
      </c>
    </row>
    <row r="144" spans="1:15" ht="14.25" customHeight="1" thickBot="1">
      <c r="A144" s="458"/>
      <c r="B144" s="459"/>
      <c r="C144" s="460">
        <f>IF(B144="","",VLOOKUP(B144,'出場種目票'!$B$338:$K$387,2))</f>
      </c>
      <c r="D144" s="461">
        <f>IF(C144="","",VLOOKUP(C144,'出場種目票'!$B$338:$K$387,2))</f>
      </c>
      <c r="E144" s="459">
        <f>IF(D144="","",VLOOKUP(D144,'出場種目票'!$B$338:$K$387,2))</f>
      </c>
      <c r="F144" s="463"/>
      <c r="G144" s="465">
        <f>IF(E144="","",VLOOKUP(E144,'出場種目票'!$B$338:$K$387,5))</f>
      </c>
      <c r="H144" s="119"/>
      <c r="I144" s="521"/>
      <c r="J144" s="522"/>
      <c r="K144" s="460">
        <f>IF(J144="","",VLOOKUP(J144,'出場種目票'!$B$338:$K$387,2))</f>
      </c>
      <c r="L144" s="461">
        <f>IF(K144="","",VLOOKUP(K144,'出場種目票'!$B$338:$K$387,2))</f>
      </c>
      <c r="M144" s="459">
        <f>IF(L144="","",VLOOKUP(L144,'出場種目票'!$B$338:$K$387,2))</f>
      </c>
      <c r="N144" s="463"/>
      <c r="O144" s="465">
        <f>IF(M144="","",VLOOKUP(M144,'出場種目票'!$B$338:$K$387,5))</f>
      </c>
    </row>
    <row r="145" spans="1:15" ht="14.25" customHeight="1" thickBot="1">
      <c r="A145" s="119"/>
      <c r="B145" s="119"/>
      <c r="C145" s="119"/>
      <c r="D145" s="119"/>
      <c r="E145" s="119"/>
      <c r="F145" s="119"/>
      <c r="G145" s="119"/>
      <c r="H145" s="132"/>
      <c r="I145" s="133"/>
      <c r="J145" s="133"/>
      <c r="K145" s="133"/>
      <c r="L145" s="133"/>
      <c r="M145" s="133"/>
      <c r="N145" s="133"/>
      <c r="O145" s="133"/>
    </row>
    <row r="146" spans="1:15" ht="14.25" customHeight="1" thickBot="1">
      <c r="A146" s="466" t="s">
        <v>60</v>
      </c>
      <c r="B146" s="134" t="s">
        <v>28</v>
      </c>
      <c r="C146" s="135"/>
      <c r="D146" s="135"/>
      <c r="E146" s="304" t="s">
        <v>315</v>
      </c>
      <c r="F146" s="135"/>
      <c r="G146" s="136"/>
      <c r="H146" s="119"/>
      <c r="I146" s="466" t="s">
        <v>60</v>
      </c>
      <c r="J146" s="137" t="s">
        <v>28</v>
      </c>
      <c r="K146" s="138"/>
      <c r="L146" s="138"/>
      <c r="M146" s="304" t="s">
        <v>315</v>
      </c>
      <c r="N146" s="138"/>
      <c r="O146" s="139"/>
    </row>
    <row r="147" spans="1:15" ht="14.25" customHeight="1">
      <c r="A147" s="467"/>
      <c r="B147" s="445" t="s">
        <v>102</v>
      </c>
      <c r="C147" s="446"/>
      <c r="D147" s="447"/>
      <c r="E147" s="445"/>
      <c r="F147" s="446"/>
      <c r="G147" s="469"/>
      <c r="H147" s="119"/>
      <c r="I147" s="467"/>
      <c r="J147" s="445" t="s">
        <v>102</v>
      </c>
      <c r="K147" s="446"/>
      <c r="L147" s="447"/>
      <c r="M147" s="451"/>
      <c r="N147" s="452"/>
      <c r="O147" s="453"/>
    </row>
    <row r="148" spans="1:15" ht="14.25" customHeight="1" thickBot="1">
      <c r="A148" s="468"/>
      <c r="B148" s="448"/>
      <c r="C148" s="449"/>
      <c r="D148" s="450"/>
      <c r="E148" s="448"/>
      <c r="F148" s="449"/>
      <c r="G148" s="470"/>
      <c r="H148" s="119"/>
      <c r="I148" s="468"/>
      <c r="J148" s="448"/>
      <c r="K148" s="449"/>
      <c r="L148" s="450"/>
      <c r="M148" s="454"/>
      <c r="N148" s="455"/>
      <c r="O148" s="456"/>
    </row>
    <row r="149" spans="1:15" ht="14.25" customHeight="1" thickBot="1">
      <c r="A149" s="140" t="s">
        <v>27</v>
      </c>
      <c r="B149" s="141"/>
      <c r="C149" s="142" t="s">
        <v>29</v>
      </c>
      <c r="D149" s="141"/>
      <c r="E149" s="141"/>
      <c r="F149" s="126" t="s">
        <v>312</v>
      </c>
      <c r="G149" s="144" t="s">
        <v>120</v>
      </c>
      <c r="H149" s="119"/>
      <c r="I149" s="145" t="s">
        <v>27</v>
      </c>
      <c r="J149" s="146"/>
      <c r="K149" s="147" t="s">
        <v>29</v>
      </c>
      <c r="L149" s="146"/>
      <c r="M149" s="146"/>
      <c r="N149" s="126" t="s">
        <v>312</v>
      </c>
      <c r="O149" s="144" t="s">
        <v>120</v>
      </c>
    </row>
    <row r="150" spans="1:15" ht="14.25" customHeight="1">
      <c r="A150" s="457">
        <f>'出場種目票'!J56</f>
        <v>0</v>
      </c>
      <c r="B150" s="447"/>
      <c r="C150" s="445" t="e">
        <f>IF(A150="","",VLOOKUP(A150,'出場種目票'!$B$338:$K$488,2))</f>
        <v>#N/A</v>
      </c>
      <c r="D150" s="446" t="e">
        <f>IF(C150="","",VLOOKUP(C150,'出場種目票'!$B$338:$K$387,2))</f>
        <v>#N/A</v>
      </c>
      <c r="E150" s="447" t="e">
        <f>IF(D150="","",VLOOKUP(D150,'出場種目票'!$B$338:$K$387,2))</f>
        <v>#N/A</v>
      </c>
      <c r="F150" s="462" t="e">
        <f>'男子申込一覧表'!$A$5&amp;"･"&amp;IF(A150="","",VLOOKUP(A150,'出場種目票'!$B$338:$K$488,4))</f>
        <v>#N/A</v>
      </c>
      <c r="G150" s="464" t="e">
        <f>IF(A150="","",VLOOKUP(A150,'出場種目票'!$B$338:$K$488,5))</f>
        <v>#N/A</v>
      </c>
      <c r="H150" s="119"/>
      <c r="I150" s="520">
        <f>'出場種目票'!J57</f>
        <v>0</v>
      </c>
      <c r="J150" s="471"/>
      <c r="K150" s="445" t="e">
        <f>IF(I150="","",VLOOKUP(I150,'出場種目票'!$B$338:$K$488,2))</f>
        <v>#N/A</v>
      </c>
      <c r="L150" s="446" t="e">
        <f>IF(K150="","",VLOOKUP(K150,'出場種目票'!$B$338:$K$387,2))</f>
        <v>#N/A</v>
      </c>
      <c r="M150" s="447" t="e">
        <f>IF(L150="","",VLOOKUP(L150,'出場種目票'!$B$338:$K$387,2))</f>
        <v>#N/A</v>
      </c>
      <c r="N150" s="462" t="e">
        <f>'男子申込一覧表'!$A$5&amp;"･"&amp;IF(I150="","",VLOOKUP(I150,'出場種目票'!$B$338:$K$488,4))</f>
        <v>#N/A</v>
      </c>
      <c r="O150" s="464" t="e">
        <f>IF(I150="","",VLOOKUP(I150,'出場種目票'!$B$338:$K$488,5))</f>
        <v>#N/A</v>
      </c>
    </row>
    <row r="151" spans="1:15" ht="14.25" customHeight="1" thickBot="1">
      <c r="A151" s="458"/>
      <c r="B151" s="459"/>
      <c r="C151" s="460">
        <f>IF(B151="","",VLOOKUP(B151,'出場種目票'!$B$338:$K$387,2))</f>
      </c>
      <c r="D151" s="461">
        <f>IF(C151="","",VLOOKUP(C151,'出場種目票'!$B$338:$K$387,2))</f>
      </c>
      <c r="E151" s="459">
        <f>IF(D151="","",VLOOKUP(D151,'出場種目票'!$B$338:$K$387,2))</f>
      </c>
      <c r="F151" s="463"/>
      <c r="G151" s="465">
        <f>IF(E151="","",VLOOKUP(E151,'出場種目票'!$B$338:$K$387,5))</f>
      </c>
      <c r="H151" s="119"/>
      <c r="I151" s="521"/>
      <c r="J151" s="522"/>
      <c r="K151" s="460">
        <f>IF(J151="","",VLOOKUP(J151,'出場種目票'!$B$338:$K$387,2))</f>
      </c>
      <c r="L151" s="461">
        <f>IF(K151="","",VLOOKUP(K151,'出場種目票'!$B$338:$K$387,2))</f>
      </c>
      <c r="M151" s="459">
        <f>IF(L151="","",VLOOKUP(L151,'出場種目票'!$B$338:$K$387,2))</f>
      </c>
      <c r="N151" s="463"/>
      <c r="O151" s="465">
        <f>IF(M151="","",VLOOKUP(M151,'出場種目票'!$B$338:$K$387,5))</f>
      </c>
    </row>
    <row r="152" spans="1:15" ht="14.25" customHeight="1">
      <c r="A152" s="119"/>
      <c r="B152" s="119"/>
      <c r="C152" s="119"/>
      <c r="D152" s="119"/>
      <c r="E152" s="119"/>
      <c r="F152" s="119"/>
      <c r="G152" s="119"/>
      <c r="H152" s="132"/>
      <c r="I152" s="133"/>
      <c r="J152" s="133"/>
      <c r="K152" s="133"/>
      <c r="L152" s="133"/>
      <c r="M152" s="133"/>
      <c r="N152" s="133"/>
      <c r="O152" s="133"/>
    </row>
    <row r="153" spans="1:16" ht="14.25" customHeight="1">
      <c r="A153" s="164"/>
      <c r="B153" s="223"/>
      <c r="C153" s="164"/>
      <c r="D153" s="118"/>
      <c r="E153" s="118"/>
      <c r="F153" s="118"/>
      <c r="G153" s="118"/>
      <c r="H153" s="119"/>
      <c r="I153" s="127"/>
      <c r="J153" s="127"/>
      <c r="K153" s="127"/>
      <c r="L153" s="120"/>
      <c r="M153" s="120"/>
      <c r="N153" s="120"/>
      <c r="O153" s="230" t="s">
        <v>153</v>
      </c>
      <c r="P153" s="11"/>
    </row>
    <row r="154" spans="1:15" ht="14.25" customHeight="1" thickBot="1">
      <c r="A154" s="119"/>
      <c r="B154" s="119"/>
      <c r="C154" s="119"/>
      <c r="D154" s="119"/>
      <c r="E154" s="119"/>
      <c r="F154" s="119"/>
      <c r="G154" s="119"/>
      <c r="H154" s="132"/>
      <c r="I154" s="133"/>
      <c r="J154" s="133"/>
      <c r="K154" s="133"/>
      <c r="L154" s="133"/>
      <c r="M154" s="133"/>
      <c r="N154" s="133"/>
      <c r="O154" s="133"/>
    </row>
    <row r="155" spans="1:15" ht="12.75" customHeight="1" thickBot="1">
      <c r="A155" s="466" t="s">
        <v>60</v>
      </c>
      <c r="B155" s="134" t="s">
        <v>28</v>
      </c>
      <c r="C155" s="135"/>
      <c r="D155" s="135"/>
      <c r="E155" s="304" t="s">
        <v>315</v>
      </c>
      <c r="F155" s="135"/>
      <c r="G155" s="136"/>
      <c r="H155" s="119"/>
      <c r="I155" s="466" t="s">
        <v>60</v>
      </c>
      <c r="J155" s="137" t="s">
        <v>28</v>
      </c>
      <c r="K155" s="138"/>
      <c r="L155" s="138"/>
      <c r="M155" s="304" t="s">
        <v>315</v>
      </c>
      <c r="N155" s="138"/>
      <c r="O155" s="139"/>
    </row>
    <row r="156" spans="1:15" ht="15" customHeight="1">
      <c r="A156" s="467"/>
      <c r="B156" s="445" t="s">
        <v>101</v>
      </c>
      <c r="C156" s="446"/>
      <c r="D156" s="447"/>
      <c r="E156" s="445"/>
      <c r="F156" s="446"/>
      <c r="G156" s="469"/>
      <c r="H156" s="119"/>
      <c r="I156" s="467"/>
      <c r="J156" s="445" t="s">
        <v>101</v>
      </c>
      <c r="K156" s="446"/>
      <c r="L156" s="447"/>
      <c r="M156" s="451"/>
      <c r="N156" s="452"/>
      <c r="O156" s="453"/>
    </row>
    <row r="157" spans="1:15" ht="14.25" customHeight="1" thickBot="1">
      <c r="A157" s="468"/>
      <c r="B157" s="448"/>
      <c r="C157" s="449"/>
      <c r="D157" s="450"/>
      <c r="E157" s="448"/>
      <c r="F157" s="449"/>
      <c r="G157" s="470"/>
      <c r="H157" s="119"/>
      <c r="I157" s="468"/>
      <c r="J157" s="448"/>
      <c r="K157" s="449"/>
      <c r="L157" s="450"/>
      <c r="M157" s="454"/>
      <c r="N157" s="455"/>
      <c r="O157" s="456"/>
    </row>
    <row r="158" spans="1:15" ht="12.75" thickBot="1">
      <c r="A158" s="140" t="s">
        <v>27</v>
      </c>
      <c r="B158" s="141"/>
      <c r="C158" s="142" t="s">
        <v>29</v>
      </c>
      <c r="D158" s="141"/>
      <c r="E158" s="141"/>
      <c r="F158" s="126" t="s">
        <v>312</v>
      </c>
      <c r="G158" s="144" t="s">
        <v>120</v>
      </c>
      <c r="H158" s="119"/>
      <c r="I158" s="145" t="s">
        <v>27</v>
      </c>
      <c r="J158" s="146"/>
      <c r="K158" s="147" t="s">
        <v>29</v>
      </c>
      <c r="L158" s="146"/>
      <c r="M158" s="146"/>
      <c r="N158" s="126" t="s">
        <v>312</v>
      </c>
      <c r="O158" s="144" t="s">
        <v>120</v>
      </c>
    </row>
    <row r="159" spans="1:15" ht="14.25" customHeight="1">
      <c r="A159" s="457">
        <f>'出場種目票'!J58</f>
        <v>0</v>
      </c>
      <c r="B159" s="447"/>
      <c r="C159" s="445" t="e">
        <f>IF(A159="","",VLOOKUP(A159,'出場種目票'!$B$338:$K$488,2))</f>
        <v>#N/A</v>
      </c>
      <c r="D159" s="446" t="e">
        <f>IF(C159="","",VLOOKUP(C159,'出場種目票'!$B$338:$K$387,2))</f>
        <v>#N/A</v>
      </c>
      <c r="E159" s="447" t="e">
        <f>IF(D159="","",VLOOKUP(D159,'出場種目票'!$B$338:$K$387,2))</f>
        <v>#N/A</v>
      </c>
      <c r="F159" s="462" t="e">
        <f>'男子申込一覧表'!$A$5&amp;"･"&amp;IF(A159="","",VLOOKUP(A159,'出場種目票'!$B$338:$K$488,4))</f>
        <v>#N/A</v>
      </c>
      <c r="G159" s="464" t="e">
        <f>IF(A159="","",VLOOKUP(A159,'出場種目票'!$B$338:$K$488,5))</f>
        <v>#N/A</v>
      </c>
      <c r="H159" s="119"/>
      <c r="I159" s="520">
        <f>'出場種目票'!J61</f>
        <v>0</v>
      </c>
      <c r="J159" s="471"/>
      <c r="K159" s="445" t="e">
        <f>IF(I159="","",VLOOKUP(I159,'出場種目票'!$B$338:$K$488,2))</f>
        <v>#N/A</v>
      </c>
      <c r="L159" s="446" t="e">
        <f>IF(K159="","",VLOOKUP(K159,'出場種目票'!$B$338:$K$387,2))</f>
        <v>#N/A</v>
      </c>
      <c r="M159" s="447" t="e">
        <f>IF(L159="","",VLOOKUP(L159,'出場種目票'!$B$338:$K$387,2))</f>
        <v>#N/A</v>
      </c>
      <c r="N159" s="462" t="e">
        <f>'男子申込一覧表'!$A$5&amp;"･"&amp;IF(I159="","",VLOOKUP(I159,'出場種目票'!$B$338:$K$488,4))</f>
        <v>#N/A</v>
      </c>
      <c r="O159" s="464" t="e">
        <f>IF(I159="","",VLOOKUP(I159,'出場種目票'!$B$338:$K$488,5))</f>
        <v>#N/A</v>
      </c>
    </row>
    <row r="160" spans="1:15" ht="14.25" customHeight="1" thickBot="1">
      <c r="A160" s="458"/>
      <c r="B160" s="459"/>
      <c r="C160" s="460">
        <f>IF(B160="","",VLOOKUP(B160,'出場種目票'!$B$338:$K$387,2))</f>
      </c>
      <c r="D160" s="461">
        <f>IF(C160="","",VLOOKUP(C160,'出場種目票'!$B$338:$K$387,2))</f>
      </c>
      <c r="E160" s="459">
        <f>IF(D160="","",VLOOKUP(D160,'出場種目票'!$B$338:$K$387,2))</f>
      </c>
      <c r="F160" s="463"/>
      <c r="G160" s="465">
        <f>IF(E160="","",VLOOKUP(E160,'出場種目票'!$B$338:$K$387,5))</f>
      </c>
      <c r="H160" s="119"/>
      <c r="I160" s="521"/>
      <c r="J160" s="522"/>
      <c r="K160" s="460">
        <f>IF(J160="","",VLOOKUP(J160,'出場種目票'!$B$338:$K$387,2))</f>
      </c>
      <c r="L160" s="461">
        <f>IF(K160="","",VLOOKUP(K160,'出場種目票'!$B$338:$K$387,2))</f>
      </c>
      <c r="M160" s="459">
        <f>IF(L160="","",VLOOKUP(L160,'出場種目票'!$B$338:$K$387,2))</f>
      </c>
      <c r="N160" s="463"/>
      <c r="O160" s="465">
        <f>IF(M160="","",VLOOKUP(M160,'出場種目票'!$B$338:$K$387,5))</f>
      </c>
    </row>
    <row r="161" spans="1:15" ht="14.25" customHeight="1" thickBot="1">
      <c r="A161" s="118"/>
      <c r="B161" s="118"/>
      <c r="C161" s="118"/>
      <c r="D161" s="118"/>
      <c r="E161" s="118"/>
      <c r="F161" s="118"/>
      <c r="G161" s="118"/>
      <c r="H161" s="119"/>
      <c r="I161" s="120"/>
      <c r="J161" s="120"/>
      <c r="K161" s="118"/>
      <c r="L161" s="118"/>
      <c r="M161" s="118"/>
      <c r="N161" s="118"/>
      <c r="O161" s="118"/>
    </row>
    <row r="162" spans="1:15" ht="14.25" customHeight="1" thickBot="1">
      <c r="A162" s="466" t="s">
        <v>60</v>
      </c>
      <c r="B162" s="134" t="s">
        <v>28</v>
      </c>
      <c r="C162" s="135"/>
      <c r="D162" s="135"/>
      <c r="E162" s="304" t="s">
        <v>315</v>
      </c>
      <c r="F162" s="135"/>
      <c r="G162" s="136"/>
      <c r="H162" s="119"/>
      <c r="I162" s="466" t="s">
        <v>60</v>
      </c>
      <c r="J162" s="137" t="s">
        <v>28</v>
      </c>
      <c r="K162" s="138"/>
      <c r="L162" s="138"/>
      <c r="M162" s="304" t="s">
        <v>315</v>
      </c>
      <c r="N162" s="138"/>
      <c r="O162" s="139"/>
    </row>
    <row r="163" spans="1:15" ht="14.25" customHeight="1">
      <c r="A163" s="467"/>
      <c r="B163" s="445" t="s">
        <v>101</v>
      </c>
      <c r="C163" s="446"/>
      <c r="D163" s="447"/>
      <c r="E163" s="445"/>
      <c r="F163" s="446"/>
      <c r="G163" s="469"/>
      <c r="H163" s="119"/>
      <c r="I163" s="467"/>
      <c r="J163" s="445" t="s">
        <v>101</v>
      </c>
      <c r="K163" s="446"/>
      <c r="L163" s="447"/>
      <c r="M163" s="451"/>
      <c r="N163" s="452"/>
      <c r="O163" s="453"/>
    </row>
    <row r="164" spans="1:15" ht="14.25" customHeight="1" thickBot="1">
      <c r="A164" s="468"/>
      <c r="B164" s="448"/>
      <c r="C164" s="449"/>
      <c r="D164" s="450"/>
      <c r="E164" s="448"/>
      <c r="F164" s="449"/>
      <c r="G164" s="470"/>
      <c r="H164" s="119"/>
      <c r="I164" s="468"/>
      <c r="J164" s="448"/>
      <c r="K164" s="449"/>
      <c r="L164" s="450"/>
      <c r="M164" s="454"/>
      <c r="N164" s="455"/>
      <c r="O164" s="456"/>
    </row>
    <row r="165" spans="1:15" ht="14.25" customHeight="1" thickBot="1">
      <c r="A165" s="140" t="s">
        <v>27</v>
      </c>
      <c r="B165" s="141"/>
      <c r="C165" s="142" t="s">
        <v>29</v>
      </c>
      <c r="D165" s="141"/>
      <c r="E165" s="141"/>
      <c r="F165" s="126" t="s">
        <v>312</v>
      </c>
      <c r="G165" s="144" t="s">
        <v>120</v>
      </c>
      <c r="H165" s="119"/>
      <c r="I165" s="145" t="s">
        <v>27</v>
      </c>
      <c r="J165" s="146"/>
      <c r="K165" s="147" t="s">
        <v>29</v>
      </c>
      <c r="L165" s="146"/>
      <c r="M165" s="146"/>
      <c r="N165" s="126" t="s">
        <v>312</v>
      </c>
      <c r="O165" s="144" t="s">
        <v>120</v>
      </c>
    </row>
    <row r="166" spans="1:15" ht="14.25" customHeight="1">
      <c r="A166" s="457">
        <f>'出場種目票'!J62</f>
        <v>0</v>
      </c>
      <c r="B166" s="447"/>
      <c r="C166" s="445" t="e">
        <f>IF(A166="","",VLOOKUP(A166,'出場種目票'!$B$338:$K$488,2))</f>
        <v>#N/A</v>
      </c>
      <c r="D166" s="446" t="e">
        <f>IF(C166="","",VLOOKUP(C166,'出場種目票'!$B$338:$K$387,2))</f>
        <v>#N/A</v>
      </c>
      <c r="E166" s="447" t="e">
        <f>IF(D166="","",VLOOKUP(D166,'出場種目票'!$B$338:$K$387,2))</f>
        <v>#N/A</v>
      </c>
      <c r="F166" s="462" t="e">
        <f>'男子申込一覧表'!$A$5&amp;"･"&amp;IF(A166="","",VLOOKUP(A166,'出場種目票'!$B$338:$K$488,4))</f>
        <v>#N/A</v>
      </c>
      <c r="G166" s="464" t="e">
        <f>IF(A166="","",VLOOKUP(A166,'出場種目票'!$B$338:$K$488,5))</f>
        <v>#N/A</v>
      </c>
      <c r="H166" s="119"/>
      <c r="I166" s="520">
        <f>'出場種目票'!J63</f>
        <v>0</v>
      </c>
      <c r="J166" s="471"/>
      <c r="K166" s="445" t="e">
        <f>IF(I166="","",VLOOKUP(I166,'出場種目票'!$B$338:$K$488,2))</f>
        <v>#N/A</v>
      </c>
      <c r="L166" s="446" t="e">
        <f>IF(K166="","",VLOOKUP(K166,'出場種目票'!$B$338:$K$387,2))</f>
        <v>#N/A</v>
      </c>
      <c r="M166" s="447" t="e">
        <f>IF(L166="","",VLOOKUP(L166,'出場種目票'!$B$338:$K$387,2))</f>
        <v>#N/A</v>
      </c>
      <c r="N166" s="462" t="e">
        <f>'男子申込一覧表'!$A$5&amp;"･"&amp;IF(I166="","",VLOOKUP(I166,'出場種目票'!$B$338:$K$488,4))</f>
        <v>#N/A</v>
      </c>
      <c r="O166" s="464" t="e">
        <f>IF(I166="","",VLOOKUP(I166,'出場種目票'!$B$338:$K$488,5))</f>
        <v>#N/A</v>
      </c>
    </row>
    <row r="167" spans="1:15" ht="14.25" customHeight="1" thickBot="1">
      <c r="A167" s="458"/>
      <c r="B167" s="459"/>
      <c r="C167" s="460">
        <f>IF(B167="","",VLOOKUP(B167,'出場種目票'!$B$338:$K$387,2))</f>
      </c>
      <c r="D167" s="461">
        <f>IF(C167="","",VLOOKUP(C167,'出場種目票'!$B$338:$K$387,2))</f>
      </c>
      <c r="E167" s="459">
        <f>IF(D167="","",VLOOKUP(D167,'出場種目票'!$B$338:$K$387,2))</f>
      </c>
      <c r="F167" s="463"/>
      <c r="G167" s="465">
        <f>IF(E167="","",VLOOKUP(E167,'出場種目票'!$B$338:$K$387,5))</f>
      </c>
      <c r="H167" s="119"/>
      <c r="I167" s="521"/>
      <c r="J167" s="522"/>
      <c r="K167" s="460">
        <f>IF(J167="","",VLOOKUP(J167,'出場種目票'!$B$338:$K$387,2))</f>
      </c>
      <c r="L167" s="461">
        <f>IF(K167="","",VLOOKUP(K167,'出場種目票'!$B$338:$K$387,2))</f>
      </c>
      <c r="M167" s="459">
        <f>IF(L167="","",VLOOKUP(L167,'出場種目票'!$B$338:$K$387,2))</f>
      </c>
      <c r="N167" s="463"/>
      <c r="O167" s="465">
        <f>IF(M167="","",VLOOKUP(M167,'出場種目票'!$B$338:$K$387,5))</f>
      </c>
    </row>
    <row r="168" spans="1:15" ht="14.25" customHeight="1" thickBot="1">
      <c r="A168" s="118"/>
      <c r="B168" s="118"/>
      <c r="C168" s="118"/>
      <c r="D168" s="118"/>
      <c r="E168" s="118"/>
      <c r="F168" s="118"/>
      <c r="G168" s="118"/>
      <c r="H168" s="119"/>
      <c r="I168" s="120"/>
      <c r="J168" s="120"/>
      <c r="K168" s="118"/>
      <c r="L168" s="118"/>
      <c r="M168" s="118"/>
      <c r="N168" s="118"/>
      <c r="O168" s="118"/>
    </row>
    <row r="169" spans="1:15" ht="14.25" customHeight="1" thickBot="1">
      <c r="A169" s="466" t="s">
        <v>60</v>
      </c>
      <c r="B169" s="134" t="s">
        <v>28</v>
      </c>
      <c r="C169" s="135"/>
      <c r="D169" s="135"/>
      <c r="E169" s="304" t="s">
        <v>315</v>
      </c>
      <c r="F169" s="135"/>
      <c r="G169" s="136"/>
      <c r="H169" s="119"/>
      <c r="I169" s="466" t="s">
        <v>60</v>
      </c>
      <c r="J169" s="137" t="s">
        <v>28</v>
      </c>
      <c r="K169" s="138"/>
      <c r="L169" s="138"/>
      <c r="M169" s="304" t="s">
        <v>315</v>
      </c>
      <c r="N169" s="138"/>
      <c r="O169" s="139"/>
    </row>
    <row r="170" spans="1:15" ht="14.25" customHeight="1">
      <c r="A170" s="467"/>
      <c r="B170" s="445" t="s">
        <v>101</v>
      </c>
      <c r="C170" s="446"/>
      <c r="D170" s="447"/>
      <c r="E170" s="445"/>
      <c r="F170" s="446"/>
      <c r="G170" s="469"/>
      <c r="H170" s="119"/>
      <c r="I170" s="467"/>
      <c r="J170" s="445" t="s">
        <v>101</v>
      </c>
      <c r="K170" s="446"/>
      <c r="L170" s="447"/>
      <c r="M170" s="451"/>
      <c r="N170" s="452"/>
      <c r="O170" s="453"/>
    </row>
    <row r="171" spans="1:15" ht="14.25" customHeight="1" thickBot="1">
      <c r="A171" s="468"/>
      <c r="B171" s="448"/>
      <c r="C171" s="449"/>
      <c r="D171" s="450"/>
      <c r="E171" s="448"/>
      <c r="F171" s="449"/>
      <c r="G171" s="470"/>
      <c r="H171" s="119"/>
      <c r="I171" s="468"/>
      <c r="J171" s="448"/>
      <c r="K171" s="449"/>
      <c r="L171" s="450"/>
      <c r="M171" s="454"/>
      <c r="N171" s="455"/>
      <c r="O171" s="456"/>
    </row>
    <row r="172" spans="1:15" ht="14.25" customHeight="1" thickBot="1">
      <c r="A172" s="140" t="s">
        <v>27</v>
      </c>
      <c r="B172" s="141"/>
      <c r="C172" s="142" t="s">
        <v>29</v>
      </c>
      <c r="D172" s="141"/>
      <c r="E172" s="141"/>
      <c r="F172" s="126" t="s">
        <v>312</v>
      </c>
      <c r="G172" s="144" t="s">
        <v>120</v>
      </c>
      <c r="H172" s="119"/>
      <c r="I172" s="145" t="s">
        <v>27</v>
      </c>
      <c r="J172" s="146"/>
      <c r="K172" s="147" t="s">
        <v>29</v>
      </c>
      <c r="L172" s="146"/>
      <c r="M172" s="146"/>
      <c r="N172" s="126" t="s">
        <v>312</v>
      </c>
      <c r="O172" s="144" t="s">
        <v>120</v>
      </c>
    </row>
    <row r="173" spans="1:15" ht="14.25" customHeight="1">
      <c r="A173" s="457">
        <f>'出場種目票'!J64</f>
        <v>0</v>
      </c>
      <c r="B173" s="447"/>
      <c r="C173" s="445" t="e">
        <f>IF(A173="","",VLOOKUP(A173,'出場種目票'!$B$338:$K$488,2))</f>
        <v>#N/A</v>
      </c>
      <c r="D173" s="446" t="e">
        <f>IF(C173="","",VLOOKUP(C173,'出場種目票'!$B$338:$K$387,2))</f>
        <v>#N/A</v>
      </c>
      <c r="E173" s="447" t="e">
        <f>IF(D173="","",VLOOKUP(D173,'出場種目票'!$B$338:$K$387,2))</f>
        <v>#N/A</v>
      </c>
      <c r="F173" s="462" t="e">
        <f>'男子申込一覧表'!$A$5&amp;"･"&amp;IF(A173="","",VLOOKUP(A173,'出場種目票'!$B$338:$K$488,4))</f>
        <v>#N/A</v>
      </c>
      <c r="G173" s="464" t="e">
        <f>IF(A173="","",VLOOKUP(A173,'出場種目票'!$B$338:$K$488,5))</f>
        <v>#N/A</v>
      </c>
      <c r="H173" s="119"/>
      <c r="I173" s="520">
        <f>'出場種目票'!J65</f>
        <v>0</v>
      </c>
      <c r="J173" s="471"/>
      <c r="K173" s="445" t="e">
        <f>IF(I173="","",VLOOKUP(I173,'出場種目票'!$B$338:$K$488,2))</f>
        <v>#N/A</v>
      </c>
      <c r="L173" s="446" t="e">
        <f>IF(K173="","",VLOOKUP(K173,'出場種目票'!$B$338:$K$387,2))</f>
        <v>#N/A</v>
      </c>
      <c r="M173" s="447" t="e">
        <f>IF(L173="","",VLOOKUP(L173,'出場種目票'!$B$338:$K$387,2))</f>
        <v>#N/A</v>
      </c>
      <c r="N173" s="462" t="e">
        <f>'男子申込一覧表'!$A$5&amp;"･"&amp;IF(I173="","",VLOOKUP(I173,'出場種目票'!$B$338:$K$488,4))</f>
        <v>#N/A</v>
      </c>
      <c r="O173" s="464" t="e">
        <f>IF(I173="","",VLOOKUP(I173,'出場種目票'!$B$338:$K$488,5))</f>
        <v>#N/A</v>
      </c>
    </row>
    <row r="174" spans="1:15" ht="14.25" customHeight="1" thickBot="1">
      <c r="A174" s="458"/>
      <c r="B174" s="459"/>
      <c r="C174" s="460">
        <f>IF(B174="","",VLOOKUP(B174,'出場種目票'!$B$338:$K$387,2))</f>
      </c>
      <c r="D174" s="461">
        <f>IF(C174="","",VLOOKUP(C174,'出場種目票'!$B$338:$K$387,2))</f>
      </c>
      <c r="E174" s="459">
        <f>IF(D174="","",VLOOKUP(D174,'出場種目票'!$B$338:$K$387,2))</f>
      </c>
      <c r="F174" s="463"/>
      <c r="G174" s="465">
        <f>IF(E174="","",VLOOKUP(E174,'出場種目票'!$B$338:$K$387,5))</f>
      </c>
      <c r="H174" s="119"/>
      <c r="I174" s="521"/>
      <c r="J174" s="522"/>
      <c r="K174" s="460">
        <f>IF(J174="","",VLOOKUP(J174,'出場種目票'!$B$338:$K$387,2))</f>
      </c>
      <c r="L174" s="461">
        <f>IF(K174="","",VLOOKUP(K174,'出場種目票'!$B$338:$K$387,2))</f>
      </c>
      <c r="M174" s="459">
        <f>IF(L174="","",VLOOKUP(L174,'出場種目票'!$B$338:$K$387,2))</f>
      </c>
      <c r="N174" s="463"/>
      <c r="O174" s="465">
        <f>IF(M174="","",VLOOKUP(M174,'出場種目票'!$B$338:$K$387,5))</f>
      </c>
    </row>
    <row r="175" spans="1:16" ht="14.25" customHeight="1" thickBot="1">
      <c r="A175" s="118"/>
      <c r="B175" s="118"/>
      <c r="C175" s="118"/>
      <c r="D175" s="118"/>
      <c r="E175" s="118"/>
      <c r="F175" s="118"/>
      <c r="G175" s="118"/>
      <c r="H175" s="119"/>
      <c r="I175" s="120"/>
      <c r="J175" s="120"/>
      <c r="K175" s="118"/>
      <c r="L175" s="118"/>
      <c r="M175" s="118"/>
      <c r="N175" s="118"/>
      <c r="O175" s="118"/>
      <c r="P175" s="11"/>
    </row>
    <row r="176" spans="1:16" ht="12" customHeight="1">
      <c r="A176" s="514" t="s">
        <v>1</v>
      </c>
      <c r="B176" s="487" t="s">
        <v>113</v>
      </c>
      <c r="C176" s="488"/>
      <c r="D176" s="489"/>
      <c r="E176" s="493" t="s">
        <v>316</v>
      </c>
      <c r="F176" s="494"/>
      <c r="G176" s="495"/>
      <c r="H176" s="119"/>
      <c r="I176" s="517" t="s">
        <v>1</v>
      </c>
      <c r="J176" s="487" t="s">
        <v>113</v>
      </c>
      <c r="K176" s="488"/>
      <c r="L176" s="489"/>
      <c r="M176" s="493" t="s">
        <v>316</v>
      </c>
      <c r="N176" s="494"/>
      <c r="O176" s="495"/>
      <c r="P176" s="11"/>
    </row>
    <row r="177" spans="1:16" ht="12.75" customHeight="1" thickBot="1">
      <c r="A177" s="515"/>
      <c r="B177" s="490"/>
      <c r="C177" s="491"/>
      <c r="D177" s="492"/>
      <c r="E177" s="496"/>
      <c r="F177" s="497"/>
      <c r="G177" s="498"/>
      <c r="H177" s="119"/>
      <c r="I177" s="518"/>
      <c r="J177" s="490"/>
      <c r="K177" s="491"/>
      <c r="L177" s="492"/>
      <c r="M177" s="496"/>
      <c r="N177" s="497"/>
      <c r="O177" s="498"/>
      <c r="P177" s="11"/>
    </row>
    <row r="178" spans="1:16" ht="12" customHeight="1">
      <c r="A178" s="515"/>
      <c r="B178" s="499" t="s">
        <v>114</v>
      </c>
      <c r="C178" s="500"/>
      <c r="D178" s="501"/>
      <c r="E178" s="148"/>
      <c r="F178" s="141"/>
      <c r="G178" s="149"/>
      <c r="H178" s="119"/>
      <c r="I178" s="518"/>
      <c r="J178" s="499" t="s">
        <v>115</v>
      </c>
      <c r="K178" s="500"/>
      <c r="L178" s="501"/>
      <c r="M178" s="150"/>
      <c r="N178" s="146"/>
      <c r="O178" s="151"/>
      <c r="P178" s="11"/>
    </row>
    <row r="179" spans="1:16" ht="14.25" customHeight="1" thickBot="1">
      <c r="A179" s="516"/>
      <c r="B179" s="502"/>
      <c r="C179" s="503"/>
      <c r="D179" s="504"/>
      <c r="E179" s="152"/>
      <c r="F179" s="119"/>
      <c r="G179" s="153"/>
      <c r="H179" s="119"/>
      <c r="I179" s="519"/>
      <c r="J179" s="502"/>
      <c r="K179" s="503"/>
      <c r="L179" s="504"/>
      <c r="M179" s="154"/>
      <c r="N179" s="133"/>
      <c r="O179" s="155"/>
      <c r="P179" s="11"/>
    </row>
    <row r="180" spans="1:16" ht="12.75" thickBot="1">
      <c r="A180" s="156" t="s">
        <v>112</v>
      </c>
      <c r="B180" s="157"/>
      <c r="C180" s="158"/>
      <c r="D180" s="159" t="s">
        <v>111</v>
      </c>
      <c r="E180" s="160" t="s">
        <v>30</v>
      </c>
      <c r="F180" s="136"/>
      <c r="G180" s="144" t="s">
        <v>120</v>
      </c>
      <c r="H180" s="119"/>
      <c r="I180" s="156" t="s">
        <v>112</v>
      </c>
      <c r="J180" s="157"/>
      <c r="K180" s="158"/>
      <c r="L180" s="159" t="s">
        <v>111</v>
      </c>
      <c r="M180" s="160" t="s">
        <v>30</v>
      </c>
      <c r="N180" s="136"/>
      <c r="O180" s="144" t="s">
        <v>120</v>
      </c>
      <c r="P180" s="11"/>
    </row>
    <row r="181" spans="1:16" ht="14.25" customHeight="1">
      <c r="A181" s="161" t="s">
        <v>313</v>
      </c>
      <c r="B181" s="162"/>
      <c r="C181" s="163"/>
      <c r="D181" s="485">
        <f>'出場種目票'!J67</f>
        <v>0</v>
      </c>
      <c r="E181" s="457" t="e">
        <f>IF(D181="","",VLOOKUP(D181,'出場種目票'!$B$338:$K$488,2))</f>
        <v>#N/A</v>
      </c>
      <c r="F181" s="469"/>
      <c r="G181" s="464" t="e">
        <f>IF(D181="","",VLOOKUP(D181,'出場種目票'!$B$338:$K$488,5))</f>
        <v>#N/A</v>
      </c>
      <c r="H181" s="119"/>
      <c r="I181" s="161" t="s">
        <v>313</v>
      </c>
      <c r="J181" s="162"/>
      <c r="K181" s="163"/>
      <c r="L181" s="485">
        <f>'出場種目票'!J74</f>
        <v>0</v>
      </c>
      <c r="M181" s="457" t="e">
        <f>IF(L181="","",VLOOKUP(L181,'出場種目票'!$B$338:$K$488,2))</f>
        <v>#N/A</v>
      </c>
      <c r="N181" s="469"/>
      <c r="O181" s="464" t="e">
        <f>IF(L181="","",VLOOKUP(L181,'出場種目票'!$B$338:$K$488,5))</f>
        <v>#N/A</v>
      </c>
      <c r="P181" s="11"/>
    </row>
    <row r="182" spans="1:16" ht="14.25" customHeight="1" thickBot="1">
      <c r="A182" s="505" t="e">
        <f>IF(D181="","",VLOOKUP(D181,'出場種目票'!$B$338:$K$488,4))</f>
        <v>#N/A</v>
      </c>
      <c r="B182" s="506"/>
      <c r="C182" s="507"/>
      <c r="D182" s="486"/>
      <c r="E182" s="475"/>
      <c r="F182" s="470"/>
      <c r="G182" s="465">
        <f>IF(E182="","",VLOOKUP(E182,'出場種目票'!$B$338:$K$387,5))</f>
      </c>
      <c r="H182" s="119"/>
      <c r="I182" s="505" t="e">
        <f>IF(L181="","",VLOOKUP(L181,'出場種目票'!$B$338:$K$488,4))</f>
        <v>#N/A</v>
      </c>
      <c r="J182" s="506"/>
      <c r="K182" s="507"/>
      <c r="L182" s="486"/>
      <c r="M182" s="475"/>
      <c r="N182" s="470"/>
      <c r="O182" s="465">
        <f>IF(M182="","",VLOOKUP(M182,'出場種目票'!$B$338:$K$387,5))</f>
      </c>
      <c r="P182" s="11"/>
    </row>
    <row r="183" spans="1:16" ht="14.25" customHeight="1">
      <c r="A183" s="508"/>
      <c r="B183" s="509"/>
      <c r="C183" s="510"/>
      <c r="D183" s="485">
        <f>'出場種目票'!J68</f>
        <v>0</v>
      </c>
      <c r="E183" s="457" t="e">
        <f>IF(D183="","",VLOOKUP(D183,'出場種目票'!$B$338:$K$488,2))</f>
        <v>#N/A</v>
      </c>
      <c r="F183" s="469"/>
      <c r="G183" s="464" t="e">
        <f>IF(D183="","",VLOOKUP(D183,'出場種目票'!$B$338:$K$488,5))</f>
        <v>#N/A</v>
      </c>
      <c r="H183" s="119"/>
      <c r="I183" s="508"/>
      <c r="J183" s="509"/>
      <c r="K183" s="510"/>
      <c r="L183" s="485">
        <f>'出場種目票'!J75</f>
        <v>0</v>
      </c>
      <c r="M183" s="457" t="e">
        <f>IF(L183="","",VLOOKUP(L183,'出場種目票'!$B$338:$K$488,2))</f>
        <v>#N/A</v>
      </c>
      <c r="N183" s="469"/>
      <c r="O183" s="464" t="e">
        <f>IF(L183="","",VLOOKUP(L183,'出場種目票'!$B$338:$K$488,5))</f>
        <v>#N/A</v>
      </c>
      <c r="P183" s="11"/>
    </row>
    <row r="184" spans="1:16" ht="14.25" customHeight="1" thickBot="1">
      <c r="A184" s="508"/>
      <c r="B184" s="509"/>
      <c r="C184" s="510"/>
      <c r="D184" s="486"/>
      <c r="E184" s="475"/>
      <c r="F184" s="470"/>
      <c r="G184" s="465">
        <f>IF(E184="","",VLOOKUP(E184,'出場種目票'!$B$338:$K$387,5))</f>
      </c>
      <c r="H184" s="119"/>
      <c r="I184" s="508"/>
      <c r="J184" s="509"/>
      <c r="K184" s="510"/>
      <c r="L184" s="486"/>
      <c r="M184" s="475"/>
      <c r="N184" s="470"/>
      <c r="O184" s="465">
        <f>IF(M184="","",VLOOKUP(M184,'出場種目票'!$B$338:$K$387,5))</f>
      </c>
      <c r="P184" s="11"/>
    </row>
    <row r="185" spans="1:16" ht="14.25" customHeight="1">
      <c r="A185" s="508"/>
      <c r="B185" s="509"/>
      <c r="C185" s="510"/>
      <c r="D185" s="485">
        <f>'出場種目票'!J69</f>
        <v>0</v>
      </c>
      <c r="E185" s="457" t="e">
        <f>IF(D185="","",VLOOKUP(D185,'出場種目票'!$B$338:$K$488,2))</f>
        <v>#N/A</v>
      </c>
      <c r="F185" s="469"/>
      <c r="G185" s="464" t="e">
        <f>IF(D185="","",VLOOKUP(D185,'出場種目票'!$B$338:$K$488,5))</f>
        <v>#N/A</v>
      </c>
      <c r="H185" s="119"/>
      <c r="I185" s="508"/>
      <c r="J185" s="509"/>
      <c r="K185" s="510"/>
      <c r="L185" s="485">
        <f>'出場種目票'!J76</f>
        <v>0</v>
      </c>
      <c r="M185" s="457" t="e">
        <f>IF(L185="","",VLOOKUP(L185,'出場種目票'!$B$338:$K$488,2))</f>
        <v>#N/A</v>
      </c>
      <c r="N185" s="469"/>
      <c r="O185" s="464" t="e">
        <f>IF(L185="","",VLOOKUP(L185,'出場種目票'!$B$338:$K$488,5))</f>
        <v>#N/A</v>
      </c>
      <c r="P185" s="11"/>
    </row>
    <row r="186" spans="1:16" ht="14.25" customHeight="1" thickBot="1">
      <c r="A186" s="511"/>
      <c r="B186" s="512"/>
      <c r="C186" s="513"/>
      <c r="D186" s="486"/>
      <c r="E186" s="475"/>
      <c r="F186" s="470"/>
      <c r="G186" s="465">
        <f>IF(E186="","",VLOOKUP(E186,'出場種目票'!$B$338:$K$387,5))</f>
      </c>
      <c r="H186" s="119"/>
      <c r="I186" s="511"/>
      <c r="J186" s="512"/>
      <c r="K186" s="513"/>
      <c r="L186" s="486"/>
      <c r="M186" s="475"/>
      <c r="N186" s="470"/>
      <c r="O186" s="465">
        <f>IF(M186="","",VLOOKUP(M186,'出場種目票'!$B$338:$K$387,5))</f>
      </c>
      <c r="P186" s="11"/>
    </row>
    <row r="187" spans="1:16" ht="14.25" customHeight="1">
      <c r="A187" s="476">
        <f>'基礎データ'!E17</f>
        <v>0</v>
      </c>
      <c r="B187" s="477"/>
      <c r="C187" s="478"/>
      <c r="D187" s="485">
        <f>'出場種目票'!J70</f>
        <v>0</v>
      </c>
      <c r="E187" s="457" t="e">
        <f>IF(D187="","",VLOOKUP(D187,'出場種目票'!$B$338:$K$488,2))</f>
        <v>#N/A</v>
      </c>
      <c r="F187" s="469"/>
      <c r="G187" s="464" t="e">
        <f>IF(D187="","",VLOOKUP(D187,'出場種目票'!$B$338:$K$488,5))</f>
        <v>#N/A</v>
      </c>
      <c r="H187" s="119"/>
      <c r="I187" s="476">
        <f>'基礎データ'!E17</f>
        <v>0</v>
      </c>
      <c r="J187" s="477"/>
      <c r="K187" s="478"/>
      <c r="L187" s="485">
        <f>'出場種目票'!J77</f>
        <v>0</v>
      </c>
      <c r="M187" s="457" t="e">
        <f>IF(L187="","",VLOOKUP(L187,'出場種目票'!$B$338:$K$488,2))</f>
        <v>#N/A</v>
      </c>
      <c r="N187" s="469"/>
      <c r="O187" s="464" t="e">
        <f>IF(L187="","",VLOOKUP(L187,'出場種目票'!$B$338:$K$488,5))</f>
        <v>#N/A</v>
      </c>
      <c r="P187" s="11"/>
    </row>
    <row r="188" spans="1:16" ht="14.25" customHeight="1" thickBot="1">
      <c r="A188" s="479"/>
      <c r="B188" s="480"/>
      <c r="C188" s="481"/>
      <c r="D188" s="486"/>
      <c r="E188" s="475"/>
      <c r="F188" s="470"/>
      <c r="G188" s="465">
        <f>IF(E188="","",VLOOKUP(E188,'出場種目票'!$B$338:$K$387,5))</f>
      </c>
      <c r="H188" s="119"/>
      <c r="I188" s="479"/>
      <c r="J188" s="480"/>
      <c r="K188" s="481"/>
      <c r="L188" s="486"/>
      <c r="M188" s="475"/>
      <c r="N188" s="470"/>
      <c r="O188" s="465">
        <f>IF(M188="","",VLOOKUP(M188,'出場種目票'!$B$338:$K$387,5))</f>
      </c>
      <c r="P188" s="11"/>
    </row>
    <row r="189" spans="1:16" ht="14.25" customHeight="1">
      <c r="A189" s="479"/>
      <c r="B189" s="480"/>
      <c r="C189" s="481"/>
      <c r="D189" s="485">
        <f>'出場種目票'!J71</f>
        <v>0</v>
      </c>
      <c r="E189" s="457" t="e">
        <f>IF(D189="","",VLOOKUP(D189,'出場種目票'!$B$338:$K$488,2))</f>
        <v>#N/A</v>
      </c>
      <c r="F189" s="469"/>
      <c r="G189" s="464" t="e">
        <f>IF(D189="","",VLOOKUP(D189,'出場種目票'!$B$338:$K$488,5))</f>
        <v>#N/A</v>
      </c>
      <c r="H189" s="119"/>
      <c r="I189" s="479"/>
      <c r="J189" s="480"/>
      <c r="K189" s="481"/>
      <c r="L189" s="485">
        <f>'出場種目票'!J78</f>
        <v>0</v>
      </c>
      <c r="M189" s="457" t="e">
        <f>IF(L189="","",VLOOKUP(L189,'出場種目票'!$B$338:$K$488,2))</f>
        <v>#N/A</v>
      </c>
      <c r="N189" s="469"/>
      <c r="O189" s="464" t="e">
        <f>IF(L189="","",VLOOKUP(L189,'出場種目票'!$B$338:$K$488,5))</f>
        <v>#N/A</v>
      </c>
      <c r="P189" s="11"/>
    </row>
    <row r="190" spans="1:16" ht="14.25" customHeight="1" thickBot="1">
      <c r="A190" s="479"/>
      <c r="B190" s="480"/>
      <c r="C190" s="481"/>
      <c r="D190" s="486"/>
      <c r="E190" s="475"/>
      <c r="F190" s="470"/>
      <c r="G190" s="465">
        <f>IF(E190="","",VLOOKUP(E190,'出場種目票'!$B$338:$K$387,5))</f>
      </c>
      <c r="H190" s="119"/>
      <c r="I190" s="479"/>
      <c r="J190" s="480"/>
      <c r="K190" s="481"/>
      <c r="L190" s="486"/>
      <c r="M190" s="475"/>
      <c r="N190" s="470"/>
      <c r="O190" s="465">
        <f>IF(M190="","",VLOOKUP(M190,'出場種目票'!$B$338:$K$387,5))</f>
      </c>
      <c r="P190" s="11"/>
    </row>
    <row r="191" spans="1:16" ht="14.25" customHeight="1">
      <c r="A191" s="479"/>
      <c r="B191" s="480"/>
      <c r="C191" s="481"/>
      <c r="D191" s="485">
        <f>'出場種目票'!J72</f>
        <v>0</v>
      </c>
      <c r="E191" s="457" t="e">
        <f>IF(D191="","",VLOOKUP(D191,'出場種目票'!$B$338:$K$488,2))</f>
        <v>#N/A</v>
      </c>
      <c r="F191" s="469"/>
      <c r="G191" s="464" t="e">
        <f>IF(D191="","",VLOOKUP(D191,'出場種目票'!$B$338:$K$488,5))</f>
        <v>#N/A</v>
      </c>
      <c r="H191" s="119"/>
      <c r="I191" s="479"/>
      <c r="J191" s="480"/>
      <c r="K191" s="481"/>
      <c r="L191" s="485">
        <f>'出場種目票'!J79</f>
        <v>0</v>
      </c>
      <c r="M191" s="457" t="e">
        <f>IF(L191="","",VLOOKUP(L191,'出場種目票'!$B$338:$K$488,2))</f>
        <v>#N/A</v>
      </c>
      <c r="N191" s="469"/>
      <c r="O191" s="464" t="e">
        <f>IF(L191="","",VLOOKUP(L191,'出場種目票'!$B$338:$K$488,5))</f>
        <v>#N/A</v>
      </c>
      <c r="P191" s="11"/>
    </row>
    <row r="192" spans="1:16" ht="14.25" customHeight="1" thickBot="1">
      <c r="A192" s="482"/>
      <c r="B192" s="483"/>
      <c r="C192" s="484"/>
      <c r="D192" s="486"/>
      <c r="E192" s="475"/>
      <c r="F192" s="470"/>
      <c r="G192" s="465">
        <f>IF(E192="","",VLOOKUP(E192,'出場種目票'!$B$338:$K$387,5))</f>
      </c>
      <c r="H192" s="119"/>
      <c r="I192" s="482"/>
      <c r="J192" s="483"/>
      <c r="K192" s="484"/>
      <c r="L192" s="486"/>
      <c r="M192" s="475"/>
      <c r="N192" s="470"/>
      <c r="O192" s="465">
        <f>IF(M192="","",VLOOKUP(M192,'出場種目票'!$B$338:$K$387,5))</f>
      </c>
      <c r="P192" s="11"/>
    </row>
    <row r="193" spans="1:16" ht="12" customHeight="1" thickBot="1">
      <c r="A193" s="225"/>
      <c r="B193" s="225"/>
      <c r="C193" s="225"/>
      <c r="D193" s="118"/>
      <c r="E193" s="118"/>
      <c r="F193" s="118"/>
      <c r="G193" s="118"/>
      <c r="H193" s="119"/>
      <c r="I193" s="225"/>
      <c r="J193" s="225"/>
      <c r="K193" s="225"/>
      <c r="L193" s="118"/>
      <c r="M193" s="118"/>
      <c r="N193" s="118"/>
      <c r="O193" s="118"/>
      <c r="P193" s="11"/>
    </row>
    <row r="194" spans="1:16" ht="12" customHeight="1">
      <c r="A194" s="514" t="s">
        <v>1</v>
      </c>
      <c r="B194" s="487" t="s">
        <v>113</v>
      </c>
      <c r="C194" s="488"/>
      <c r="D194" s="489"/>
      <c r="E194" s="493" t="s">
        <v>316</v>
      </c>
      <c r="F194" s="494"/>
      <c r="G194" s="495"/>
      <c r="H194" s="119"/>
      <c r="I194" s="517" t="s">
        <v>1</v>
      </c>
      <c r="J194" s="487" t="s">
        <v>113</v>
      </c>
      <c r="K194" s="488"/>
      <c r="L194" s="489"/>
      <c r="M194" s="493" t="s">
        <v>316</v>
      </c>
      <c r="N194" s="494"/>
      <c r="O194" s="495"/>
      <c r="P194" s="11"/>
    </row>
    <row r="195" spans="1:16" ht="12" customHeight="1" thickBot="1">
      <c r="A195" s="515"/>
      <c r="B195" s="490"/>
      <c r="C195" s="491"/>
      <c r="D195" s="492"/>
      <c r="E195" s="496"/>
      <c r="F195" s="497"/>
      <c r="G195" s="498"/>
      <c r="H195" s="119"/>
      <c r="I195" s="518"/>
      <c r="J195" s="490"/>
      <c r="K195" s="491"/>
      <c r="L195" s="492"/>
      <c r="M195" s="496"/>
      <c r="N195" s="497"/>
      <c r="O195" s="498"/>
      <c r="P195" s="11"/>
    </row>
    <row r="196" spans="1:16" ht="12" customHeight="1">
      <c r="A196" s="515"/>
      <c r="B196" s="499" t="s">
        <v>317</v>
      </c>
      <c r="C196" s="500"/>
      <c r="D196" s="501"/>
      <c r="E196" s="148"/>
      <c r="F196" s="141"/>
      <c r="G196" s="149"/>
      <c r="H196" s="119"/>
      <c r="I196" s="518"/>
      <c r="J196" s="499" t="s">
        <v>318</v>
      </c>
      <c r="K196" s="500"/>
      <c r="L196" s="501"/>
      <c r="M196" s="150"/>
      <c r="N196" s="146"/>
      <c r="O196" s="151"/>
      <c r="P196" s="11"/>
    </row>
    <row r="197" spans="1:16" ht="12" customHeight="1" thickBot="1">
      <c r="A197" s="516"/>
      <c r="B197" s="502"/>
      <c r="C197" s="503"/>
      <c r="D197" s="504"/>
      <c r="E197" s="152"/>
      <c r="F197" s="119"/>
      <c r="G197" s="153"/>
      <c r="H197" s="119"/>
      <c r="I197" s="519"/>
      <c r="J197" s="502"/>
      <c r="K197" s="503"/>
      <c r="L197" s="504"/>
      <c r="M197" s="154"/>
      <c r="N197" s="133"/>
      <c r="O197" s="155"/>
      <c r="P197" s="11"/>
    </row>
    <row r="198" spans="1:16" ht="12" customHeight="1" thickBot="1">
      <c r="A198" s="156" t="s">
        <v>112</v>
      </c>
      <c r="B198" s="157"/>
      <c r="C198" s="158"/>
      <c r="D198" s="159" t="s">
        <v>111</v>
      </c>
      <c r="E198" s="160" t="s">
        <v>30</v>
      </c>
      <c r="F198" s="136"/>
      <c r="G198" s="144" t="s">
        <v>120</v>
      </c>
      <c r="H198" s="119"/>
      <c r="I198" s="156" t="s">
        <v>112</v>
      </c>
      <c r="J198" s="157"/>
      <c r="K198" s="158"/>
      <c r="L198" s="159" t="s">
        <v>111</v>
      </c>
      <c r="M198" s="160" t="s">
        <v>30</v>
      </c>
      <c r="N198" s="136"/>
      <c r="O198" s="144" t="s">
        <v>120</v>
      </c>
      <c r="P198" s="11"/>
    </row>
    <row r="199" spans="1:16" ht="12" customHeight="1">
      <c r="A199" s="161" t="s">
        <v>313</v>
      </c>
      <c r="B199" s="162"/>
      <c r="C199" s="163"/>
      <c r="D199" s="485">
        <f>'出場種目票'!J81</f>
        <v>0</v>
      </c>
      <c r="E199" s="457" t="e">
        <f>IF(D199="","",VLOOKUP(D199,'出場種目票'!$B$338:$K$488,2))</f>
        <v>#N/A</v>
      </c>
      <c r="F199" s="469"/>
      <c r="G199" s="464" t="e">
        <f>IF(D199="","",VLOOKUP(D199,'出場種目票'!$B$338:$K$488,5))</f>
        <v>#N/A</v>
      </c>
      <c r="H199" s="119"/>
      <c r="I199" s="161" t="s">
        <v>313</v>
      </c>
      <c r="J199" s="162"/>
      <c r="K199" s="163"/>
      <c r="L199" s="485">
        <f>'出場種目票'!J88</f>
        <v>0</v>
      </c>
      <c r="M199" s="457" t="e">
        <f>IF(L199="","",VLOOKUP(L199,'出場種目票'!$B$338:$K$488,2))</f>
        <v>#N/A</v>
      </c>
      <c r="N199" s="469"/>
      <c r="O199" s="464" t="e">
        <f>IF(L199="","",VLOOKUP(L199,'出場種目票'!$B$338:$K$488,5))</f>
        <v>#N/A</v>
      </c>
      <c r="P199" s="11"/>
    </row>
    <row r="200" spans="1:16" ht="12" customHeight="1" thickBot="1">
      <c r="A200" s="505" t="e">
        <f>IF(D199="","",VLOOKUP(D199,'出場種目票'!$B$338:$K$488,4))</f>
        <v>#N/A</v>
      </c>
      <c r="B200" s="506"/>
      <c r="C200" s="507"/>
      <c r="D200" s="486"/>
      <c r="E200" s="475"/>
      <c r="F200" s="470"/>
      <c r="G200" s="465">
        <f>IF(E200="","",VLOOKUP(E200,'出場種目票'!$B$338:$K$387,5))</f>
      </c>
      <c r="H200" s="119"/>
      <c r="I200" s="505" t="e">
        <f>IF(L199="","",VLOOKUP(L199,'出場種目票'!$B$338:$K$488,4))</f>
        <v>#N/A</v>
      </c>
      <c r="J200" s="506"/>
      <c r="K200" s="507"/>
      <c r="L200" s="486"/>
      <c r="M200" s="475"/>
      <c r="N200" s="470"/>
      <c r="O200" s="465">
        <f>IF(M200="","",VLOOKUP(M200,'出場種目票'!$B$338:$K$387,5))</f>
      </c>
      <c r="P200" s="11"/>
    </row>
    <row r="201" spans="1:16" ht="12" customHeight="1">
      <c r="A201" s="508"/>
      <c r="B201" s="509"/>
      <c r="C201" s="510"/>
      <c r="D201" s="485">
        <f>'出場種目票'!J82</f>
        <v>0</v>
      </c>
      <c r="E201" s="457" t="e">
        <f>IF(D201="","",VLOOKUP(D201,'出場種目票'!$B$338:$K$488,2))</f>
        <v>#N/A</v>
      </c>
      <c r="F201" s="469"/>
      <c r="G201" s="464" t="e">
        <f>IF(D201="","",VLOOKUP(D201,'出場種目票'!$B$338:$K$488,5))</f>
        <v>#N/A</v>
      </c>
      <c r="H201" s="119"/>
      <c r="I201" s="508"/>
      <c r="J201" s="509"/>
      <c r="K201" s="510"/>
      <c r="L201" s="485">
        <f>'出場種目票'!J89</f>
        <v>0</v>
      </c>
      <c r="M201" s="457" t="e">
        <f>IF(L201="","",VLOOKUP(L201,'出場種目票'!$B$338:$K$488,2))</f>
        <v>#N/A</v>
      </c>
      <c r="N201" s="469"/>
      <c r="O201" s="464" t="e">
        <f>IF(L201="","",VLOOKUP(L201,'出場種目票'!$B$338:$K$488,5))</f>
        <v>#N/A</v>
      </c>
      <c r="P201" s="11"/>
    </row>
    <row r="202" spans="1:16" ht="12" customHeight="1" thickBot="1">
      <c r="A202" s="508"/>
      <c r="B202" s="509"/>
      <c r="C202" s="510"/>
      <c r="D202" s="486"/>
      <c r="E202" s="475"/>
      <c r="F202" s="470"/>
      <c r="G202" s="465">
        <f>IF(E202="","",VLOOKUP(E202,'出場種目票'!$B$338:$K$387,5))</f>
      </c>
      <c r="H202" s="119"/>
      <c r="I202" s="508"/>
      <c r="J202" s="509"/>
      <c r="K202" s="510"/>
      <c r="L202" s="486"/>
      <c r="M202" s="475"/>
      <c r="N202" s="470"/>
      <c r="O202" s="465">
        <f>IF(M202="","",VLOOKUP(M202,'出場種目票'!$B$338:$K$387,5))</f>
      </c>
      <c r="P202" s="11"/>
    </row>
    <row r="203" spans="1:16" ht="12" customHeight="1">
      <c r="A203" s="508"/>
      <c r="B203" s="509"/>
      <c r="C203" s="510"/>
      <c r="D203" s="485">
        <f>'出場種目票'!J83</f>
        <v>0</v>
      </c>
      <c r="E203" s="457" t="e">
        <f>IF(D203="","",VLOOKUP(D203,'出場種目票'!$B$338:$K$488,2))</f>
        <v>#N/A</v>
      </c>
      <c r="F203" s="469"/>
      <c r="G203" s="464" t="e">
        <f>IF(D203="","",VLOOKUP(D203,'出場種目票'!$B$338:$K$488,5))</f>
        <v>#N/A</v>
      </c>
      <c r="H203" s="119"/>
      <c r="I203" s="508"/>
      <c r="J203" s="509"/>
      <c r="K203" s="510"/>
      <c r="L203" s="485">
        <f>'出場種目票'!J90</f>
        <v>0</v>
      </c>
      <c r="M203" s="457" t="e">
        <f>IF(L203="","",VLOOKUP(L203,'出場種目票'!$B$338:$K$488,2))</f>
        <v>#N/A</v>
      </c>
      <c r="N203" s="469"/>
      <c r="O203" s="464" t="e">
        <f>IF(L203="","",VLOOKUP(L203,'出場種目票'!$B$338:$K$488,5))</f>
        <v>#N/A</v>
      </c>
      <c r="P203" s="11"/>
    </row>
    <row r="204" spans="1:16" ht="12" customHeight="1" thickBot="1">
      <c r="A204" s="511"/>
      <c r="B204" s="512"/>
      <c r="C204" s="513"/>
      <c r="D204" s="486"/>
      <c r="E204" s="475"/>
      <c r="F204" s="470"/>
      <c r="G204" s="465">
        <f>IF(E204="","",VLOOKUP(E204,'出場種目票'!$B$338:$K$387,5))</f>
      </c>
      <c r="H204" s="119"/>
      <c r="I204" s="511"/>
      <c r="J204" s="512"/>
      <c r="K204" s="513"/>
      <c r="L204" s="486"/>
      <c r="M204" s="475"/>
      <c r="N204" s="470"/>
      <c r="O204" s="465">
        <f>IF(M204="","",VLOOKUP(M204,'出場種目票'!$B$338:$K$387,5))</f>
      </c>
      <c r="P204" s="11"/>
    </row>
    <row r="205" spans="1:16" ht="12" customHeight="1">
      <c r="A205" s="476">
        <f>'基礎データ'!E17</f>
        <v>0</v>
      </c>
      <c r="B205" s="477"/>
      <c r="C205" s="478"/>
      <c r="D205" s="485">
        <f>'出場種目票'!J84</f>
        <v>0</v>
      </c>
      <c r="E205" s="457" t="e">
        <f>IF(D205="","",VLOOKUP(D205,'出場種目票'!$B$338:$K$488,2))</f>
        <v>#N/A</v>
      </c>
      <c r="F205" s="469"/>
      <c r="G205" s="464" t="e">
        <f>IF(D205="","",VLOOKUP(D205,'出場種目票'!$B$338:$K$488,5))</f>
        <v>#N/A</v>
      </c>
      <c r="H205" s="119"/>
      <c r="I205" s="476">
        <f>'基礎データ'!E17</f>
        <v>0</v>
      </c>
      <c r="J205" s="477"/>
      <c r="K205" s="478"/>
      <c r="L205" s="485">
        <f>'出場種目票'!J91</f>
        <v>0</v>
      </c>
      <c r="M205" s="457" t="e">
        <f>IF(L205="","",VLOOKUP(L205,'出場種目票'!$B$338:$K$488,2))</f>
        <v>#N/A</v>
      </c>
      <c r="N205" s="469"/>
      <c r="O205" s="464" t="e">
        <f>IF(L205="","",VLOOKUP(L205,'出場種目票'!$B$338:$K$488,5))</f>
        <v>#N/A</v>
      </c>
      <c r="P205" s="11"/>
    </row>
    <row r="206" spans="1:16" ht="12" customHeight="1" thickBot="1">
      <c r="A206" s="479"/>
      <c r="B206" s="480"/>
      <c r="C206" s="481"/>
      <c r="D206" s="486"/>
      <c r="E206" s="475"/>
      <c r="F206" s="470"/>
      <c r="G206" s="465">
        <f>IF(E206="","",VLOOKUP(E206,'出場種目票'!$B$338:$K$387,5))</f>
      </c>
      <c r="H206" s="119"/>
      <c r="I206" s="479"/>
      <c r="J206" s="480"/>
      <c r="K206" s="481"/>
      <c r="L206" s="486"/>
      <c r="M206" s="475"/>
      <c r="N206" s="470"/>
      <c r="O206" s="465">
        <f>IF(M206="","",VLOOKUP(M206,'出場種目票'!$B$338:$K$387,5))</f>
      </c>
      <c r="P206" s="11"/>
    </row>
    <row r="207" spans="1:16" ht="12" customHeight="1">
      <c r="A207" s="479"/>
      <c r="B207" s="480"/>
      <c r="C207" s="481"/>
      <c r="D207" s="485">
        <f>'出場種目票'!J85</f>
        <v>0</v>
      </c>
      <c r="E207" s="457" t="e">
        <f>IF(D207="","",VLOOKUP(D207,'出場種目票'!$B$338:$K$488,2))</f>
        <v>#N/A</v>
      </c>
      <c r="F207" s="469"/>
      <c r="G207" s="464" t="e">
        <f>IF(D207="","",VLOOKUP(D207,'出場種目票'!$B$338:$K$488,5))</f>
        <v>#N/A</v>
      </c>
      <c r="H207" s="119"/>
      <c r="I207" s="479"/>
      <c r="J207" s="480"/>
      <c r="K207" s="481"/>
      <c r="L207" s="485">
        <f>'出場種目票'!J92</f>
        <v>0</v>
      </c>
      <c r="M207" s="457" t="e">
        <f>IF(L207="","",VLOOKUP(L207,'出場種目票'!$B$338:$K$488,2))</f>
        <v>#N/A</v>
      </c>
      <c r="N207" s="469"/>
      <c r="O207" s="464" t="e">
        <f>IF(L207="","",VLOOKUP(L207,'出場種目票'!$B$338:$K$488,5))</f>
        <v>#N/A</v>
      </c>
      <c r="P207" s="11"/>
    </row>
    <row r="208" spans="1:16" ht="12" customHeight="1" thickBot="1">
      <c r="A208" s="479"/>
      <c r="B208" s="480"/>
      <c r="C208" s="481"/>
      <c r="D208" s="486"/>
      <c r="E208" s="475"/>
      <c r="F208" s="470"/>
      <c r="G208" s="465">
        <f>IF(E208="","",VLOOKUP(E208,'出場種目票'!$B$338:$K$387,5))</f>
      </c>
      <c r="H208" s="119"/>
      <c r="I208" s="479"/>
      <c r="J208" s="480"/>
      <c r="K208" s="481"/>
      <c r="L208" s="486"/>
      <c r="M208" s="475"/>
      <c r="N208" s="470"/>
      <c r="O208" s="465">
        <f>IF(M208="","",VLOOKUP(M208,'出場種目票'!$B$338:$K$387,5))</f>
      </c>
      <c r="P208" s="11"/>
    </row>
    <row r="209" spans="1:16" ht="12" customHeight="1">
      <c r="A209" s="479"/>
      <c r="B209" s="480"/>
      <c r="C209" s="481"/>
      <c r="D209" s="485">
        <f>'出場種目票'!J86</f>
        <v>0</v>
      </c>
      <c r="E209" s="457" t="e">
        <f>IF(D209="","",VLOOKUP(D209,'出場種目票'!$B$338:$K$488,2))</f>
        <v>#N/A</v>
      </c>
      <c r="F209" s="469"/>
      <c r="G209" s="464" t="e">
        <f>IF(D209="","",VLOOKUP(D209,'出場種目票'!$B$338:$K$488,5))</f>
        <v>#N/A</v>
      </c>
      <c r="H209" s="119"/>
      <c r="I209" s="479"/>
      <c r="J209" s="480"/>
      <c r="K209" s="481"/>
      <c r="L209" s="485">
        <f>'出場種目票'!J93</f>
        <v>0</v>
      </c>
      <c r="M209" s="457" t="e">
        <f>IF(L209="","",VLOOKUP(L209,'出場種目票'!$B$338:$K$488,2))</f>
        <v>#N/A</v>
      </c>
      <c r="N209" s="469"/>
      <c r="O209" s="464" t="e">
        <f>IF(L209="","",VLOOKUP(L209,'出場種目票'!$B$338:$K$488,5))</f>
        <v>#N/A</v>
      </c>
      <c r="P209" s="11"/>
    </row>
    <row r="210" spans="1:16" ht="12" customHeight="1" thickBot="1">
      <c r="A210" s="482"/>
      <c r="B210" s="483"/>
      <c r="C210" s="484"/>
      <c r="D210" s="486"/>
      <c r="E210" s="475"/>
      <c r="F210" s="470"/>
      <c r="G210" s="465">
        <f>IF(E210="","",VLOOKUP(E210,'出場種目票'!$B$338:$K$387,5))</f>
      </c>
      <c r="H210" s="119"/>
      <c r="I210" s="482"/>
      <c r="J210" s="483"/>
      <c r="K210" s="484"/>
      <c r="L210" s="486"/>
      <c r="M210" s="475"/>
      <c r="N210" s="470"/>
      <c r="O210" s="465">
        <f>IF(M210="","",VLOOKUP(M210,'出場種目票'!$B$338:$K$387,5))</f>
      </c>
      <c r="P210" s="11"/>
    </row>
    <row r="211" spans="1:16" ht="12" customHeight="1" thickBot="1">
      <c r="A211" s="225"/>
      <c r="B211" s="225"/>
      <c r="C211" s="225"/>
      <c r="D211" s="118"/>
      <c r="E211" s="118"/>
      <c r="F211" s="118"/>
      <c r="G211" s="118"/>
      <c r="H211" s="119"/>
      <c r="I211" s="225"/>
      <c r="J211" s="225"/>
      <c r="K211" s="225"/>
      <c r="L211" s="118"/>
      <c r="M211" s="118"/>
      <c r="N211" s="118"/>
      <c r="O211" s="118"/>
      <c r="P211" s="11"/>
    </row>
    <row r="212" spans="1:16" ht="12" customHeight="1">
      <c r="A212" s="514" t="s">
        <v>1</v>
      </c>
      <c r="B212" s="487" t="s">
        <v>113</v>
      </c>
      <c r="C212" s="488"/>
      <c r="D212" s="489"/>
      <c r="E212" s="493" t="s">
        <v>316</v>
      </c>
      <c r="F212" s="494"/>
      <c r="G212" s="495"/>
      <c r="H212" s="119"/>
      <c r="I212" s="517" t="s">
        <v>1</v>
      </c>
      <c r="J212" s="487" t="s">
        <v>113</v>
      </c>
      <c r="K212" s="488"/>
      <c r="L212" s="489"/>
      <c r="M212" s="493" t="s">
        <v>316</v>
      </c>
      <c r="N212" s="494"/>
      <c r="O212" s="495"/>
      <c r="P212" s="11"/>
    </row>
    <row r="213" spans="1:16" ht="12" customHeight="1" thickBot="1">
      <c r="A213" s="515"/>
      <c r="B213" s="490"/>
      <c r="C213" s="491"/>
      <c r="D213" s="492"/>
      <c r="E213" s="496"/>
      <c r="F213" s="497"/>
      <c r="G213" s="498"/>
      <c r="H213" s="119"/>
      <c r="I213" s="518"/>
      <c r="J213" s="490"/>
      <c r="K213" s="491"/>
      <c r="L213" s="492"/>
      <c r="M213" s="496"/>
      <c r="N213" s="497"/>
      <c r="O213" s="498"/>
      <c r="P213" s="11"/>
    </row>
    <row r="214" spans="1:16" ht="12" customHeight="1">
      <c r="A214" s="515"/>
      <c r="B214" s="499" t="s">
        <v>319</v>
      </c>
      <c r="C214" s="500"/>
      <c r="D214" s="501"/>
      <c r="E214" s="148"/>
      <c r="F214" s="141"/>
      <c r="G214" s="149"/>
      <c r="H214" s="119"/>
      <c r="I214" s="518"/>
      <c r="J214" s="499" t="s">
        <v>320</v>
      </c>
      <c r="K214" s="500"/>
      <c r="L214" s="501"/>
      <c r="M214" s="150"/>
      <c r="N214" s="146"/>
      <c r="O214" s="151"/>
      <c r="P214" s="11"/>
    </row>
    <row r="215" spans="1:16" ht="12" customHeight="1" thickBot="1">
      <c r="A215" s="516"/>
      <c r="B215" s="502"/>
      <c r="C215" s="503"/>
      <c r="D215" s="504"/>
      <c r="E215" s="152"/>
      <c r="F215" s="119"/>
      <c r="G215" s="153"/>
      <c r="H215" s="119"/>
      <c r="I215" s="519"/>
      <c r="J215" s="502"/>
      <c r="K215" s="503"/>
      <c r="L215" s="504"/>
      <c r="M215" s="154"/>
      <c r="N215" s="133"/>
      <c r="O215" s="155"/>
      <c r="P215" s="11"/>
    </row>
    <row r="216" spans="1:16" ht="12" customHeight="1" thickBot="1">
      <c r="A216" s="156" t="s">
        <v>112</v>
      </c>
      <c r="B216" s="157"/>
      <c r="C216" s="158"/>
      <c r="D216" s="159" t="s">
        <v>111</v>
      </c>
      <c r="E216" s="160" t="s">
        <v>30</v>
      </c>
      <c r="F216" s="136"/>
      <c r="G216" s="144" t="s">
        <v>120</v>
      </c>
      <c r="H216" s="119"/>
      <c r="I216" s="156" t="s">
        <v>112</v>
      </c>
      <c r="J216" s="157"/>
      <c r="K216" s="158"/>
      <c r="L216" s="159" t="s">
        <v>111</v>
      </c>
      <c r="M216" s="160" t="s">
        <v>30</v>
      </c>
      <c r="N216" s="136"/>
      <c r="O216" s="144" t="s">
        <v>120</v>
      </c>
      <c r="P216" s="11"/>
    </row>
    <row r="217" spans="1:16" ht="12" customHeight="1">
      <c r="A217" s="161" t="s">
        <v>313</v>
      </c>
      <c r="B217" s="162"/>
      <c r="C217" s="163"/>
      <c r="D217" s="485">
        <f>'出場種目票'!J95</f>
        <v>0</v>
      </c>
      <c r="E217" s="457" t="e">
        <f>IF(D217="","",VLOOKUP(D217,'出場種目票'!$B$338:$K$488,2))</f>
        <v>#N/A</v>
      </c>
      <c r="F217" s="469"/>
      <c r="G217" s="464" t="e">
        <f>IF(D217="","",VLOOKUP(D217,'出場種目票'!$B$338:$K$488,5))</f>
        <v>#N/A</v>
      </c>
      <c r="H217" s="119"/>
      <c r="I217" s="161" t="s">
        <v>313</v>
      </c>
      <c r="J217" s="162"/>
      <c r="K217" s="163"/>
      <c r="L217" s="485">
        <f>'出場種目票'!J102</f>
        <v>0</v>
      </c>
      <c r="M217" s="457" t="e">
        <f>IF(L217="","",VLOOKUP(L217,'出場種目票'!$B$338:$K$488,2))</f>
        <v>#N/A</v>
      </c>
      <c r="N217" s="469"/>
      <c r="O217" s="464" t="e">
        <f>IF(L217="","",VLOOKUP(L217,'出場種目票'!$B$338:$K$488,5))</f>
        <v>#N/A</v>
      </c>
      <c r="P217" s="11"/>
    </row>
    <row r="218" spans="1:16" ht="12" customHeight="1" thickBot="1">
      <c r="A218" s="505" t="e">
        <f>IF(D217="","",VLOOKUP(D217,'出場種目票'!$B$338:$K$488,4))</f>
        <v>#N/A</v>
      </c>
      <c r="B218" s="506"/>
      <c r="C218" s="507"/>
      <c r="D218" s="486"/>
      <c r="E218" s="475"/>
      <c r="F218" s="470"/>
      <c r="G218" s="465">
        <f>IF(E218="","",VLOOKUP(E218,'出場種目票'!$B$338:$K$387,5))</f>
      </c>
      <c r="H218" s="119"/>
      <c r="I218" s="505" t="e">
        <f>IF(L217="","",VLOOKUP(L217,'出場種目票'!$B$338:$K$488,4))</f>
        <v>#N/A</v>
      </c>
      <c r="J218" s="506"/>
      <c r="K218" s="507"/>
      <c r="L218" s="486"/>
      <c r="M218" s="475"/>
      <c r="N218" s="470"/>
      <c r="O218" s="465">
        <f>IF(M218="","",VLOOKUP(M218,'出場種目票'!$B$338:$K$387,5))</f>
      </c>
      <c r="P218" s="11"/>
    </row>
    <row r="219" spans="1:16" ht="12" customHeight="1">
      <c r="A219" s="508"/>
      <c r="B219" s="509"/>
      <c r="C219" s="510"/>
      <c r="D219" s="485">
        <f>'出場種目票'!J96</f>
        <v>0</v>
      </c>
      <c r="E219" s="457" t="e">
        <f>IF(D219="","",VLOOKUP(D219,'出場種目票'!$B$338:$K$488,2))</f>
        <v>#N/A</v>
      </c>
      <c r="F219" s="469"/>
      <c r="G219" s="464" t="e">
        <f>IF(D219="","",VLOOKUP(D219,'出場種目票'!$B$338:$K$488,5))</f>
        <v>#N/A</v>
      </c>
      <c r="H219" s="119"/>
      <c r="I219" s="508"/>
      <c r="J219" s="509"/>
      <c r="K219" s="510"/>
      <c r="L219" s="485">
        <f>'出場種目票'!J103</f>
        <v>0</v>
      </c>
      <c r="M219" s="457" t="e">
        <f>IF(L219="","",VLOOKUP(L219,'出場種目票'!$B$338:$K$488,2))</f>
        <v>#N/A</v>
      </c>
      <c r="N219" s="469"/>
      <c r="O219" s="464" t="e">
        <f>IF(L219="","",VLOOKUP(L219,'出場種目票'!$B$338:$K$488,5))</f>
        <v>#N/A</v>
      </c>
      <c r="P219" s="11"/>
    </row>
    <row r="220" spans="1:16" ht="12" customHeight="1" thickBot="1">
      <c r="A220" s="508"/>
      <c r="B220" s="509"/>
      <c r="C220" s="510"/>
      <c r="D220" s="486"/>
      <c r="E220" s="475"/>
      <c r="F220" s="470"/>
      <c r="G220" s="465">
        <f>IF(E220="","",VLOOKUP(E220,'出場種目票'!$B$338:$K$387,5))</f>
      </c>
      <c r="H220" s="119"/>
      <c r="I220" s="508"/>
      <c r="J220" s="509"/>
      <c r="K220" s="510"/>
      <c r="L220" s="486"/>
      <c r="M220" s="475"/>
      <c r="N220" s="470"/>
      <c r="O220" s="465">
        <f>IF(M220="","",VLOOKUP(M220,'出場種目票'!$B$338:$K$387,5))</f>
      </c>
      <c r="P220" s="11"/>
    </row>
    <row r="221" spans="1:16" ht="12" customHeight="1">
      <c r="A221" s="508"/>
      <c r="B221" s="509"/>
      <c r="C221" s="510"/>
      <c r="D221" s="485">
        <f>'出場種目票'!J97</f>
        <v>0</v>
      </c>
      <c r="E221" s="457" t="e">
        <f>IF(D221="","",VLOOKUP(D221,'出場種目票'!$B$338:$K$488,2))</f>
        <v>#N/A</v>
      </c>
      <c r="F221" s="469"/>
      <c r="G221" s="464" t="e">
        <f>IF(D221="","",VLOOKUP(D221,'出場種目票'!$B$338:$K$488,5))</f>
        <v>#N/A</v>
      </c>
      <c r="H221" s="119"/>
      <c r="I221" s="508"/>
      <c r="J221" s="509"/>
      <c r="K221" s="510"/>
      <c r="L221" s="485">
        <f>'出場種目票'!J104</f>
        <v>0</v>
      </c>
      <c r="M221" s="457" t="e">
        <f>IF(L221="","",VLOOKUP(L221,'出場種目票'!$B$338:$K$488,2))</f>
        <v>#N/A</v>
      </c>
      <c r="N221" s="469"/>
      <c r="O221" s="464" t="e">
        <f>IF(L221="","",VLOOKUP(L221,'出場種目票'!$B$338:$K$488,5))</f>
        <v>#N/A</v>
      </c>
      <c r="P221" s="11"/>
    </row>
    <row r="222" spans="1:16" ht="12" customHeight="1" thickBot="1">
      <c r="A222" s="511"/>
      <c r="B222" s="512"/>
      <c r="C222" s="513"/>
      <c r="D222" s="486"/>
      <c r="E222" s="475"/>
      <c r="F222" s="470"/>
      <c r="G222" s="465">
        <f>IF(E222="","",VLOOKUP(E222,'出場種目票'!$B$338:$K$387,5))</f>
      </c>
      <c r="H222" s="119"/>
      <c r="I222" s="511"/>
      <c r="J222" s="512"/>
      <c r="K222" s="513"/>
      <c r="L222" s="486"/>
      <c r="M222" s="475"/>
      <c r="N222" s="470"/>
      <c r="O222" s="465">
        <f>IF(M222="","",VLOOKUP(M222,'出場種目票'!$B$338:$K$387,5))</f>
      </c>
      <c r="P222" s="11"/>
    </row>
    <row r="223" spans="1:16" ht="12" customHeight="1">
      <c r="A223" s="476">
        <f>'基礎データ'!E17</f>
        <v>0</v>
      </c>
      <c r="B223" s="477"/>
      <c r="C223" s="478"/>
      <c r="D223" s="485">
        <f>'出場種目票'!J98</f>
        <v>0</v>
      </c>
      <c r="E223" s="457" t="e">
        <f>IF(D223="","",VLOOKUP(D223,'出場種目票'!$B$338:$K$488,2))</f>
        <v>#N/A</v>
      </c>
      <c r="F223" s="469"/>
      <c r="G223" s="464" t="e">
        <f>IF(D223="","",VLOOKUP(D223,'出場種目票'!$B$338:$K$488,5))</f>
        <v>#N/A</v>
      </c>
      <c r="H223" s="119"/>
      <c r="I223" s="476">
        <f>'基礎データ'!E17</f>
        <v>0</v>
      </c>
      <c r="J223" s="477"/>
      <c r="K223" s="478"/>
      <c r="L223" s="485">
        <f>'出場種目票'!J105</f>
        <v>0</v>
      </c>
      <c r="M223" s="457" t="e">
        <f>IF(L223="","",VLOOKUP(L223,'出場種目票'!$B$338:$K$488,2))</f>
        <v>#N/A</v>
      </c>
      <c r="N223" s="469"/>
      <c r="O223" s="464" t="e">
        <f>IF(L223="","",VLOOKUP(L223,'出場種目票'!$B$338:$K$488,5))</f>
        <v>#N/A</v>
      </c>
      <c r="P223" s="11"/>
    </row>
    <row r="224" spans="1:16" ht="12" customHeight="1" thickBot="1">
      <c r="A224" s="479"/>
      <c r="B224" s="480"/>
      <c r="C224" s="481"/>
      <c r="D224" s="486"/>
      <c r="E224" s="475"/>
      <c r="F224" s="470"/>
      <c r="G224" s="465">
        <f>IF(E224="","",VLOOKUP(E224,'出場種目票'!$B$338:$K$387,5))</f>
      </c>
      <c r="H224" s="119"/>
      <c r="I224" s="479"/>
      <c r="J224" s="480"/>
      <c r="K224" s="481"/>
      <c r="L224" s="486"/>
      <c r="M224" s="475"/>
      <c r="N224" s="470"/>
      <c r="O224" s="465">
        <f>IF(M224="","",VLOOKUP(M224,'出場種目票'!$B$338:$K$387,5))</f>
      </c>
      <c r="P224" s="11"/>
    </row>
    <row r="225" spans="1:16" ht="12" customHeight="1">
      <c r="A225" s="479"/>
      <c r="B225" s="480"/>
      <c r="C225" s="481"/>
      <c r="D225" s="485">
        <f>'出場種目票'!J99</f>
        <v>0</v>
      </c>
      <c r="E225" s="457" t="e">
        <f>IF(D225="","",VLOOKUP(D225,'出場種目票'!$B$338:$K$488,2))</f>
        <v>#N/A</v>
      </c>
      <c r="F225" s="469"/>
      <c r="G225" s="464" t="e">
        <f>IF(D225="","",VLOOKUP(D225,'出場種目票'!$B$338:$K$488,5))</f>
        <v>#N/A</v>
      </c>
      <c r="H225" s="119"/>
      <c r="I225" s="479"/>
      <c r="J225" s="480"/>
      <c r="K225" s="481"/>
      <c r="L225" s="485">
        <f>'出場種目票'!J106</f>
        <v>0</v>
      </c>
      <c r="M225" s="457" t="e">
        <f>IF(L225="","",VLOOKUP(L225,'出場種目票'!$B$338:$K$488,2))</f>
        <v>#N/A</v>
      </c>
      <c r="N225" s="469"/>
      <c r="O225" s="464" t="e">
        <f>IF(L225="","",VLOOKUP(L225,'出場種目票'!$B$338:$K$488,5))</f>
        <v>#N/A</v>
      </c>
      <c r="P225" s="11"/>
    </row>
    <row r="226" spans="1:16" ht="12" customHeight="1" thickBot="1">
      <c r="A226" s="479"/>
      <c r="B226" s="480"/>
      <c r="C226" s="481"/>
      <c r="D226" s="486"/>
      <c r="E226" s="475"/>
      <c r="F226" s="470"/>
      <c r="G226" s="465">
        <f>IF(E226="","",VLOOKUP(E226,'出場種目票'!$B$338:$K$387,5))</f>
      </c>
      <c r="H226" s="119"/>
      <c r="I226" s="479"/>
      <c r="J226" s="480"/>
      <c r="K226" s="481"/>
      <c r="L226" s="486"/>
      <c r="M226" s="475"/>
      <c r="N226" s="470"/>
      <c r="O226" s="465">
        <f>IF(M226="","",VLOOKUP(M226,'出場種目票'!$B$338:$K$387,5))</f>
      </c>
      <c r="P226" s="11"/>
    </row>
    <row r="227" spans="1:16" ht="12" customHeight="1">
      <c r="A227" s="479"/>
      <c r="B227" s="480"/>
      <c r="C227" s="481"/>
      <c r="D227" s="485">
        <f>'出場種目票'!J100</f>
        <v>0</v>
      </c>
      <c r="E227" s="457" t="e">
        <f>IF(D227="","",VLOOKUP(D227,'出場種目票'!$B$338:$K$488,2))</f>
        <v>#N/A</v>
      </c>
      <c r="F227" s="469"/>
      <c r="G227" s="464" t="e">
        <f>IF(D227="","",VLOOKUP(D227,'出場種目票'!$B$338:$K$488,5))</f>
        <v>#N/A</v>
      </c>
      <c r="H227" s="119"/>
      <c r="I227" s="479"/>
      <c r="J227" s="480"/>
      <c r="K227" s="481"/>
      <c r="L227" s="485">
        <f>'出場種目票'!J107</f>
        <v>0</v>
      </c>
      <c r="M227" s="457" t="e">
        <f>IF(L227="","",VLOOKUP(L227,'出場種目票'!$B$338:$K$488,2))</f>
        <v>#N/A</v>
      </c>
      <c r="N227" s="469"/>
      <c r="O227" s="464" t="e">
        <f>IF(L227="","",VLOOKUP(L227,'出場種目票'!$B$338:$K$488,5))</f>
        <v>#N/A</v>
      </c>
      <c r="P227" s="11"/>
    </row>
    <row r="228" spans="1:16" ht="12" customHeight="1" thickBot="1">
      <c r="A228" s="482"/>
      <c r="B228" s="483"/>
      <c r="C228" s="484"/>
      <c r="D228" s="486"/>
      <c r="E228" s="475"/>
      <c r="F228" s="470"/>
      <c r="G228" s="465">
        <f>IF(E228="","",VLOOKUP(E228,'出場種目票'!$B$338:$K$387,5))</f>
      </c>
      <c r="H228" s="119"/>
      <c r="I228" s="482"/>
      <c r="J228" s="483"/>
      <c r="K228" s="484"/>
      <c r="L228" s="486"/>
      <c r="M228" s="475"/>
      <c r="N228" s="470"/>
      <c r="O228" s="465">
        <f>IF(M228="","",VLOOKUP(M228,'出場種目票'!$B$338:$K$387,5))</f>
      </c>
      <c r="P228" s="11"/>
    </row>
    <row r="229" spans="1:16" ht="12" customHeight="1">
      <c r="A229" s="225"/>
      <c r="B229" s="225"/>
      <c r="C229" s="225"/>
      <c r="D229" s="118"/>
      <c r="E229" s="118"/>
      <c r="F229" s="118"/>
      <c r="G229" s="118"/>
      <c r="H229" s="119"/>
      <c r="I229" s="225"/>
      <c r="J229" s="225"/>
      <c r="K229" s="225"/>
      <c r="L229" s="118"/>
      <c r="M229" s="118"/>
      <c r="N229" s="118"/>
      <c r="O229" s="118"/>
      <c r="P229" s="11"/>
    </row>
    <row r="230" spans="1:16" ht="14.25" customHeight="1">
      <c r="A230" s="164"/>
      <c r="B230" s="223"/>
      <c r="C230" s="164"/>
      <c r="D230" s="118"/>
      <c r="E230" s="118"/>
      <c r="F230" s="118"/>
      <c r="G230" s="118"/>
      <c r="H230" s="119"/>
      <c r="I230" s="127"/>
      <c r="J230" s="127"/>
      <c r="K230" s="127"/>
      <c r="L230" s="120"/>
      <c r="M230" s="120"/>
      <c r="N230" s="120"/>
      <c r="O230" s="230" t="s">
        <v>153</v>
      </c>
      <c r="P230" s="11"/>
    </row>
    <row r="231" spans="1:16" ht="12.75" thickBot="1">
      <c r="A231" s="119"/>
      <c r="B231" s="119"/>
      <c r="C231" s="119"/>
      <c r="D231" s="119"/>
      <c r="E231" s="119"/>
      <c r="F231" s="119"/>
      <c r="G231" s="119"/>
      <c r="H231" s="132"/>
      <c r="I231" s="119"/>
      <c r="J231" s="119"/>
      <c r="K231" s="119"/>
      <c r="L231" s="119"/>
      <c r="M231" s="119"/>
      <c r="N231" s="119"/>
      <c r="O231" s="119"/>
      <c r="P231" s="11"/>
    </row>
    <row r="232" spans="1:15" ht="12.75" customHeight="1" thickBot="1">
      <c r="A232" s="466" t="s">
        <v>60</v>
      </c>
      <c r="B232" s="134" t="s">
        <v>28</v>
      </c>
      <c r="C232" s="135"/>
      <c r="D232" s="135"/>
      <c r="E232" s="304" t="s">
        <v>315</v>
      </c>
      <c r="F232" s="135"/>
      <c r="G232" s="136"/>
      <c r="H232" s="119"/>
      <c r="I232" s="466" t="s">
        <v>60</v>
      </c>
      <c r="J232" s="137" t="s">
        <v>28</v>
      </c>
      <c r="K232" s="138"/>
      <c r="L232" s="138"/>
      <c r="M232" s="304" t="s">
        <v>315</v>
      </c>
      <c r="N232" s="138"/>
      <c r="O232" s="139"/>
    </row>
    <row r="233" spans="1:15" ht="15" customHeight="1">
      <c r="A233" s="467"/>
      <c r="B233" s="445" t="s">
        <v>116</v>
      </c>
      <c r="C233" s="446"/>
      <c r="D233" s="447"/>
      <c r="E233" s="445"/>
      <c r="F233" s="446"/>
      <c r="G233" s="469"/>
      <c r="H233" s="119"/>
      <c r="I233" s="467"/>
      <c r="J233" s="445" t="s">
        <v>116</v>
      </c>
      <c r="K233" s="446"/>
      <c r="L233" s="447"/>
      <c r="M233" s="451"/>
      <c r="N233" s="452"/>
      <c r="O233" s="453"/>
    </row>
    <row r="234" spans="1:15" ht="14.25" customHeight="1" thickBot="1">
      <c r="A234" s="468"/>
      <c r="B234" s="448"/>
      <c r="C234" s="449"/>
      <c r="D234" s="450"/>
      <c r="E234" s="448"/>
      <c r="F234" s="449"/>
      <c r="G234" s="470"/>
      <c r="H234" s="119"/>
      <c r="I234" s="468"/>
      <c r="J234" s="448"/>
      <c r="K234" s="449"/>
      <c r="L234" s="450"/>
      <c r="M234" s="454"/>
      <c r="N234" s="455"/>
      <c r="O234" s="456"/>
    </row>
    <row r="235" spans="1:15" ht="12.75" thickBot="1">
      <c r="A235" s="140" t="s">
        <v>27</v>
      </c>
      <c r="B235" s="141"/>
      <c r="C235" s="142" t="s">
        <v>29</v>
      </c>
      <c r="D235" s="141"/>
      <c r="E235" s="141"/>
      <c r="F235" s="126" t="s">
        <v>312</v>
      </c>
      <c r="G235" s="144" t="s">
        <v>120</v>
      </c>
      <c r="H235" s="119"/>
      <c r="I235" s="145" t="s">
        <v>27</v>
      </c>
      <c r="J235" s="146"/>
      <c r="K235" s="147" t="s">
        <v>29</v>
      </c>
      <c r="L235" s="146"/>
      <c r="M235" s="146"/>
      <c r="N235" s="126" t="s">
        <v>312</v>
      </c>
      <c r="O235" s="144" t="s">
        <v>120</v>
      </c>
    </row>
    <row r="236" spans="1:15" ht="14.25" customHeight="1">
      <c r="A236" s="457">
        <f>'出場種目票'!J122</f>
        <v>0</v>
      </c>
      <c r="B236" s="447"/>
      <c r="C236" s="445" t="e">
        <f>IF(A236="","",VLOOKUP(A236,'出場種目票'!$B$338:$K$488,2))</f>
        <v>#N/A</v>
      </c>
      <c r="D236" s="446" t="e">
        <f>IF(C236="","",VLOOKUP(C236,'出場種目票'!$B$338:$K$387,2))</f>
        <v>#N/A</v>
      </c>
      <c r="E236" s="447" t="e">
        <f>IF(D236="","",VLOOKUP(D236,'出場種目票'!$B$338:$K$387,2))</f>
        <v>#N/A</v>
      </c>
      <c r="F236" s="462" t="e">
        <f>'男子申込一覧表'!$A$5&amp;"･"&amp;IF(A236="","",VLOOKUP(A236,'出場種目票'!$B$338:$K$488,4))</f>
        <v>#N/A</v>
      </c>
      <c r="G236" s="464" t="e">
        <f>IF(A236="","",VLOOKUP(A236,'出場種目票'!$B$338:$K$488,5))</f>
        <v>#N/A</v>
      </c>
      <c r="H236" s="119"/>
      <c r="I236" s="457">
        <f>'出場種目票'!J123</f>
        <v>0</v>
      </c>
      <c r="J236" s="447"/>
      <c r="K236" s="445" t="e">
        <f>IF(I236="","",VLOOKUP(I236,'出場種目票'!$B$338:$K$488,2))</f>
        <v>#N/A</v>
      </c>
      <c r="L236" s="446" t="e">
        <f>IF(K236="","",VLOOKUP(K236,'出場種目票'!$B$338:$K$387,2))</f>
        <v>#N/A</v>
      </c>
      <c r="M236" s="447" t="e">
        <f>IF(L236="","",VLOOKUP(L236,'出場種目票'!$B$338:$K$387,2))</f>
        <v>#N/A</v>
      </c>
      <c r="N236" s="462" t="e">
        <f>'男子申込一覧表'!$A$5&amp;"･"&amp;IF(I236="","",VLOOKUP(I236,'出場種目票'!$B$338:$K$488,4))</f>
        <v>#N/A</v>
      </c>
      <c r="O236" s="464" t="e">
        <f>IF(I236="","",VLOOKUP(I236,'出場種目票'!$B$338:$K$488,5))</f>
        <v>#N/A</v>
      </c>
    </row>
    <row r="237" spans="1:15" ht="14.25" customHeight="1" thickBot="1">
      <c r="A237" s="458"/>
      <c r="B237" s="459"/>
      <c r="C237" s="460">
        <f>IF(B237="","",VLOOKUP(B237,'出場種目票'!$B$338:$K$387,2))</f>
      </c>
      <c r="D237" s="461">
        <f>IF(C237="","",VLOOKUP(C237,'出場種目票'!$B$338:$K$387,2))</f>
      </c>
      <c r="E237" s="459">
        <f>IF(D237="","",VLOOKUP(D237,'出場種目票'!$B$338:$K$387,2))</f>
      </c>
      <c r="F237" s="463"/>
      <c r="G237" s="465">
        <f>IF(E237="","",VLOOKUP(E237,'出場種目票'!$B$338:$K$387,5))</f>
      </c>
      <c r="H237" s="119"/>
      <c r="I237" s="458"/>
      <c r="J237" s="459"/>
      <c r="K237" s="460">
        <f>IF(J237="","",VLOOKUP(J237,'出場種目票'!$B$338:$K$387,2))</f>
      </c>
      <c r="L237" s="461">
        <f>IF(K237="","",VLOOKUP(K237,'出場種目票'!$B$338:$K$387,2))</f>
      </c>
      <c r="M237" s="459">
        <f>IF(L237="","",VLOOKUP(L237,'出場種目票'!$B$338:$K$387,2))</f>
      </c>
      <c r="N237" s="463"/>
      <c r="O237" s="465">
        <f>IF(M237="","",VLOOKUP(M237,'出場種目票'!$B$338:$K$387,5))</f>
      </c>
    </row>
    <row r="238" spans="1:15" ht="14.25" customHeight="1" thickBot="1">
      <c r="A238" s="119"/>
      <c r="B238" s="119"/>
      <c r="C238" s="119"/>
      <c r="D238" s="119"/>
      <c r="E238" s="119"/>
      <c r="F238" s="119"/>
      <c r="G238" s="119"/>
      <c r="H238" s="132"/>
      <c r="I238" s="133"/>
      <c r="J238" s="133"/>
      <c r="K238" s="133"/>
      <c r="L238" s="133"/>
      <c r="M238" s="133"/>
      <c r="N238" s="133"/>
      <c r="O238" s="133"/>
    </row>
    <row r="239" spans="1:15" ht="14.25" customHeight="1" thickBot="1">
      <c r="A239" s="466" t="s">
        <v>60</v>
      </c>
      <c r="B239" s="134" t="s">
        <v>28</v>
      </c>
      <c r="C239" s="135"/>
      <c r="D239" s="135"/>
      <c r="E239" s="304" t="s">
        <v>315</v>
      </c>
      <c r="F239" s="135"/>
      <c r="G239" s="136"/>
      <c r="H239" s="119"/>
      <c r="I239" s="466" t="s">
        <v>60</v>
      </c>
      <c r="J239" s="137" t="s">
        <v>28</v>
      </c>
      <c r="K239" s="138"/>
      <c r="L239" s="138"/>
      <c r="M239" s="304" t="s">
        <v>315</v>
      </c>
      <c r="N239" s="138"/>
      <c r="O239" s="139"/>
    </row>
    <row r="240" spans="1:15" ht="14.25" customHeight="1">
      <c r="A240" s="467"/>
      <c r="B240" s="445" t="s">
        <v>116</v>
      </c>
      <c r="C240" s="446"/>
      <c r="D240" s="447"/>
      <c r="E240" s="445"/>
      <c r="F240" s="446"/>
      <c r="G240" s="469"/>
      <c r="H240" s="119"/>
      <c r="I240" s="467"/>
      <c r="J240" s="445" t="s">
        <v>116</v>
      </c>
      <c r="K240" s="446"/>
      <c r="L240" s="447"/>
      <c r="M240" s="451"/>
      <c r="N240" s="452"/>
      <c r="O240" s="453"/>
    </row>
    <row r="241" spans="1:15" ht="14.25" customHeight="1" thickBot="1">
      <c r="A241" s="468"/>
      <c r="B241" s="448"/>
      <c r="C241" s="449"/>
      <c r="D241" s="450"/>
      <c r="E241" s="448"/>
      <c r="F241" s="449"/>
      <c r="G241" s="470"/>
      <c r="H241" s="119"/>
      <c r="I241" s="468"/>
      <c r="J241" s="448"/>
      <c r="K241" s="449"/>
      <c r="L241" s="450"/>
      <c r="M241" s="454"/>
      <c r="N241" s="455"/>
      <c r="O241" s="456"/>
    </row>
    <row r="242" spans="1:15" ht="14.25" customHeight="1" thickBot="1">
      <c r="A242" s="140" t="s">
        <v>27</v>
      </c>
      <c r="B242" s="141"/>
      <c r="C242" s="142" t="s">
        <v>29</v>
      </c>
      <c r="D242" s="141"/>
      <c r="E242" s="141"/>
      <c r="F242" s="126" t="s">
        <v>312</v>
      </c>
      <c r="G242" s="144" t="s">
        <v>120</v>
      </c>
      <c r="H242" s="119"/>
      <c r="I242" s="145" t="s">
        <v>27</v>
      </c>
      <c r="J242" s="146"/>
      <c r="K242" s="147" t="s">
        <v>29</v>
      </c>
      <c r="L242" s="146"/>
      <c r="M242" s="146"/>
      <c r="N242" s="126" t="s">
        <v>312</v>
      </c>
      <c r="O242" s="144" t="s">
        <v>120</v>
      </c>
    </row>
    <row r="243" spans="1:15" ht="14.25" customHeight="1">
      <c r="A243" s="457">
        <f>'出場種目票'!J124</f>
        <v>0</v>
      </c>
      <c r="B243" s="447"/>
      <c r="C243" s="445" t="e">
        <f>IF(A243="","",VLOOKUP(A243,'出場種目票'!$B$338:$K$488,2))</f>
        <v>#N/A</v>
      </c>
      <c r="D243" s="446" t="e">
        <f>IF(C243="","",VLOOKUP(C243,'出場種目票'!$B$338:$K$387,2))</f>
        <v>#N/A</v>
      </c>
      <c r="E243" s="447" t="e">
        <f>IF(D243="","",VLOOKUP(D243,'出場種目票'!$B$338:$K$387,2))</f>
        <v>#N/A</v>
      </c>
      <c r="F243" s="462" t="e">
        <f>'男子申込一覧表'!$A$5&amp;"･"&amp;IF(A243="","",VLOOKUP(A243,'出場種目票'!$B$338:$K$488,4))</f>
        <v>#N/A</v>
      </c>
      <c r="G243" s="464" t="e">
        <f>IF(A243="","",VLOOKUP(A243,'出場種目票'!$B$338:$K$488,5))</f>
        <v>#N/A</v>
      </c>
      <c r="H243" s="119"/>
      <c r="I243" s="457">
        <f>'出場種目票'!J127</f>
        <v>0</v>
      </c>
      <c r="J243" s="447"/>
      <c r="K243" s="445" t="e">
        <f>IF(I243="","",VLOOKUP(I243,'出場種目票'!$B$338:$K$488,2))</f>
        <v>#N/A</v>
      </c>
      <c r="L243" s="446" t="e">
        <f>IF(K243="","",VLOOKUP(K243,'出場種目票'!$B$338:$K$387,2))</f>
        <v>#N/A</v>
      </c>
      <c r="M243" s="447" t="e">
        <f>IF(L243="","",VLOOKUP(L243,'出場種目票'!$B$338:$K$387,2))</f>
        <v>#N/A</v>
      </c>
      <c r="N243" s="462" t="e">
        <f>'男子申込一覧表'!$A$5&amp;"･"&amp;IF(I243="","",VLOOKUP(I243,'出場種目票'!$B$338:$K$488,4))</f>
        <v>#N/A</v>
      </c>
      <c r="O243" s="464" t="e">
        <f>IF(I243="","",VLOOKUP(I243,'出場種目票'!$B$338:$K$488,5))</f>
        <v>#N/A</v>
      </c>
    </row>
    <row r="244" spans="1:15" ht="14.25" customHeight="1" thickBot="1">
      <c r="A244" s="458"/>
      <c r="B244" s="459"/>
      <c r="C244" s="460">
        <f>IF(B244="","",VLOOKUP(B244,'出場種目票'!$B$338:$K$387,2))</f>
      </c>
      <c r="D244" s="461">
        <f>IF(C244="","",VLOOKUP(C244,'出場種目票'!$B$338:$K$387,2))</f>
      </c>
      <c r="E244" s="459">
        <f>IF(D244="","",VLOOKUP(D244,'出場種目票'!$B$338:$K$387,2))</f>
      </c>
      <c r="F244" s="463"/>
      <c r="G244" s="465">
        <f>IF(E244="","",VLOOKUP(E244,'出場種目票'!$B$338:$K$387,5))</f>
      </c>
      <c r="H244" s="119"/>
      <c r="I244" s="458"/>
      <c r="J244" s="459"/>
      <c r="K244" s="460">
        <f>IF(J244="","",VLOOKUP(J244,'出場種目票'!$B$338:$K$387,2))</f>
      </c>
      <c r="L244" s="461">
        <f>IF(K244="","",VLOOKUP(K244,'出場種目票'!$B$338:$K$387,2))</f>
      </c>
      <c r="M244" s="459">
        <f>IF(L244="","",VLOOKUP(L244,'出場種目票'!$B$338:$K$387,2))</f>
      </c>
      <c r="N244" s="463"/>
      <c r="O244" s="465">
        <f>IF(M244="","",VLOOKUP(M244,'出場種目票'!$B$338:$K$387,5))</f>
      </c>
    </row>
    <row r="245" spans="1:15" ht="14.25" customHeight="1" thickBot="1">
      <c r="A245" s="119"/>
      <c r="B245" s="119"/>
      <c r="C245" s="119"/>
      <c r="D245" s="119"/>
      <c r="E245" s="119"/>
      <c r="F245" s="119"/>
      <c r="G245" s="119"/>
      <c r="H245" s="132"/>
      <c r="I245" s="133"/>
      <c r="J245" s="133"/>
      <c r="K245" s="133"/>
      <c r="L245" s="133"/>
      <c r="M245" s="133"/>
      <c r="N245" s="133"/>
      <c r="O245" s="133"/>
    </row>
    <row r="246" spans="1:15" ht="14.25" customHeight="1" thickBot="1">
      <c r="A246" s="466" t="s">
        <v>60</v>
      </c>
      <c r="B246" s="134" t="s">
        <v>28</v>
      </c>
      <c r="C246" s="135"/>
      <c r="D246" s="135"/>
      <c r="E246" s="304" t="s">
        <v>315</v>
      </c>
      <c r="F246" s="135"/>
      <c r="G246" s="136"/>
      <c r="H246" s="119"/>
      <c r="I246" s="466" t="s">
        <v>60</v>
      </c>
      <c r="J246" s="137" t="s">
        <v>28</v>
      </c>
      <c r="K246" s="138"/>
      <c r="L246" s="138"/>
      <c r="M246" s="304" t="s">
        <v>315</v>
      </c>
      <c r="N246" s="138"/>
      <c r="O246" s="139"/>
    </row>
    <row r="247" spans="1:15" ht="14.25" customHeight="1">
      <c r="A247" s="467"/>
      <c r="B247" s="445" t="s">
        <v>116</v>
      </c>
      <c r="C247" s="446"/>
      <c r="D247" s="447"/>
      <c r="E247" s="445"/>
      <c r="F247" s="446"/>
      <c r="G247" s="469"/>
      <c r="H247" s="119"/>
      <c r="I247" s="467"/>
      <c r="J247" s="445" t="s">
        <v>116</v>
      </c>
      <c r="K247" s="446"/>
      <c r="L247" s="447"/>
      <c r="M247" s="451"/>
      <c r="N247" s="452"/>
      <c r="O247" s="453"/>
    </row>
    <row r="248" spans="1:15" ht="14.25" customHeight="1" thickBot="1">
      <c r="A248" s="468"/>
      <c r="B248" s="448"/>
      <c r="C248" s="449"/>
      <c r="D248" s="450"/>
      <c r="E248" s="448"/>
      <c r="F248" s="449"/>
      <c r="G248" s="470"/>
      <c r="H248" s="119"/>
      <c r="I248" s="468"/>
      <c r="J248" s="448"/>
      <c r="K248" s="449"/>
      <c r="L248" s="450"/>
      <c r="M248" s="454"/>
      <c r="N248" s="455"/>
      <c r="O248" s="456"/>
    </row>
    <row r="249" spans="1:15" ht="14.25" customHeight="1" thickBot="1">
      <c r="A249" s="140" t="s">
        <v>27</v>
      </c>
      <c r="B249" s="141"/>
      <c r="C249" s="142" t="s">
        <v>29</v>
      </c>
      <c r="D249" s="141"/>
      <c r="E249" s="141"/>
      <c r="F249" s="126" t="s">
        <v>312</v>
      </c>
      <c r="G249" s="144" t="s">
        <v>120</v>
      </c>
      <c r="H249" s="119"/>
      <c r="I249" s="145" t="s">
        <v>27</v>
      </c>
      <c r="J249" s="146"/>
      <c r="K249" s="147" t="s">
        <v>29</v>
      </c>
      <c r="L249" s="146"/>
      <c r="M249" s="146"/>
      <c r="N249" s="126" t="s">
        <v>312</v>
      </c>
      <c r="O249" s="144" t="s">
        <v>120</v>
      </c>
    </row>
    <row r="250" spans="1:15" ht="14.25" customHeight="1">
      <c r="A250" s="457">
        <f>'出場種目票'!J128</f>
        <v>0</v>
      </c>
      <c r="B250" s="447"/>
      <c r="C250" s="445" t="e">
        <f>IF(A250="","",VLOOKUP(A250,'出場種目票'!$B$338:$K$488,2))</f>
        <v>#N/A</v>
      </c>
      <c r="D250" s="446" t="e">
        <f>IF(C250="","",VLOOKUP(C250,'出場種目票'!$B$338:$K$387,2))</f>
        <v>#N/A</v>
      </c>
      <c r="E250" s="447" t="e">
        <f>IF(D250="","",VLOOKUP(D250,'出場種目票'!$B$338:$K$387,2))</f>
        <v>#N/A</v>
      </c>
      <c r="F250" s="462" t="e">
        <f>'男子申込一覧表'!$A$5&amp;"･"&amp;IF(A250="","",VLOOKUP(A250,'出場種目票'!$B$338:$K$488,4))</f>
        <v>#N/A</v>
      </c>
      <c r="G250" s="464" t="e">
        <f>IF(A250="","",VLOOKUP(A250,'出場種目票'!$B$338:$K$488,5))</f>
        <v>#N/A</v>
      </c>
      <c r="H250" s="119"/>
      <c r="I250" s="457">
        <f>'出場種目票'!J129</f>
        <v>0</v>
      </c>
      <c r="J250" s="447"/>
      <c r="K250" s="445" t="e">
        <f>IF(I250="","",VLOOKUP(I250,'出場種目票'!$B$338:$K$488,2))</f>
        <v>#N/A</v>
      </c>
      <c r="L250" s="446" t="e">
        <f>IF(K250="","",VLOOKUP(K250,'出場種目票'!$B$338:$K$387,2))</f>
        <v>#N/A</v>
      </c>
      <c r="M250" s="447" t="e">
        <f>IF(L250="","",VLOOKUP(L250,'出場種目票'!$B$338:$K$387,2))</f>
        <v>#N/A</v>
      </c>
      <c r="N250" s="462" t="e">
        <f>'男子申込一覧表'!$A$5&amp;"･"&amp;IF(I250="","",VLOOKUP(I250,'出場種目票'!$B$338:$K$488,4))</f>
        <v>#N/A</v>
      </c>
      <c r="O250" s="464" t="e">
        <f>IF(I250="","",VLOOKUP(I250,'出場種目票'!$B$338:$K$488,5))</f>
        <v>#N/A</v>
      </c>
    </row>
    <row r="251" spans="1:15" ht="14.25" customHeight="1" thickBot="1">
      <c r="A251" s="458"/>
      <c r="B251" s="459"/>
      <c r="C251" s="460">
        <f>IF(B251="","",VLOOKUP(B251,'出場種目票'!$B$338:$K$387,2))</f>
      </c>
      <c r="D251" s="461">
        <f>IF(C251="","",VLOOKUP(C251,'出場種目票'!$B$338:$K$387,2))</f>
      </c>
      <c r="E251" s="459">
        <f>IF(D251="","",VLOOKUP(D251,'出場種目票'!$B$338:$K$387,2))</f>
      </c>
      <c r="F251" s="463"/>
      <c r="G251" s="465">
        <f>IF(E251="","",VLOOKUP(E251,'出場種目票'!$B$338:$K$387,5))</f>
      </c>
      <c r="H251" s="119"/>
      <c r="I251" s="458"/>
      <c r="J251" s="459"/>
      <c r="K251" s="460">
        <f>IF(J251="","",VLOOKUP(J251,'出場種目票'!$B$338:$K$387,2))</f>
      </c>
      <c r="L251" s="461">
        <f>IF(K251="","",VLOOKUP(K251,'出場種目票'!$B$338:$K$387,2))</f>
      </c>
      <c r="M251" s="459">
        <f>IF(L251="","",VLOOKUP(L251,'出場種目票'!$B$338:$K$387,2))</f>
      </c>
      <c r="N251" s="463"/>
      <c r="O251" s="465">
        <f>IF(M251="","",VLOOKUP(M251,'出場種目票'!$B$338:$K$387,5))</f>
      </c>
    </row>
    <row r="252" spans="1:15" ht="14.25" customHeight="1" thickBot="1">
      <c r="A252" s="119"/>
      <c r="B252" s="119"/>
      <c r="C252" s="119"/>
      <c r="D252" s="119"/>
      <c r="E252" s="119"/>
      <c r="F252" s="119"/>
      <c r="G252" s="119"/>
      <c r="H252" s="132"/>
      <c r="I252" s="133"/>
      <c r="J252" s="133"/>
      <c r="K252" s="133"/>
      <c r="L252" s="133"/>
      <c r="M252" s="133"/>
      <c r="N252" s="133"/>
      <c r="O252" s="133"/>
    </row>
    <row r="253" spans="1:15" ht="12.75" customHeight="1" thickBot="1">
      <c r="A253" s="466" t="s">
        <v>60</v>
      </c>
      <c r="B253" s="134" t="s">
        <v>28</v>
      </c>
      <c r="C253" s="135"/>
      <c r="D253" s="135"/>
      <c r="E253" s="304" t="s">
        <v>315</v>
      </c>
      <c r="F253" s="135"/>
      <c r="G253" s="136"/>
      <c r="H253" s="119"/>
      <c r="I253" s="466" t="s">
        <v>60</v>
      </c>
      <c r="J253" s="137" t="s">
        <v>28</v>
      </c>
      <c r="K253" s="138"/>
      <c r="L253" s="138"/>
      <c r="M253" s="304" t="s">
        <v>315</v>
      </c>
      <c r="N253" s="138"/>
      <c r="O253" s="139"/>
    </row>
    <row r="254" spans="1:15" ht="15" customHeight="1">
      <c r="A254" s="467"/>
      <c r="B254" s="445" t="s">
        <v>117</v>
      </c>
      <c r="C254" s="446"/>
      <c r="D254" s="447"/>
      <c r="E254" s="445"/>
      <c r="F254" s="446"/>
      <c r="G254" s="469"/>
      <c r="H254" s="119"/>
      <c r="I254" s="467"/>
      <c r="J254" s="445" t="s">
        <v>117</v>
      </c>
      <c r="K254" s="446"/>
      <c r="L254" s="447"/>
      <c r="M254" s="451"/>
      <c r="N254" s="452"/>
      <c r="O254" s="453"/>
    </row>
    <row r="255" spans="1:15" ht="14.25" customHeight="1" thickBot="1">
      <c r="A255" s="468"/>
      <c r="B255" s="448"/>
      <c r="C255" s="449"/>
      <c r="D255" s="450"/>
      <c r="E255" s="448"/>
      <c r="F255" s="449"/>
      <c r="G255" s="470"/>
      <c r="H255" s="119"/>
      <c r="I255" s="468"/>
      <c r="J255" s="448"/>
      <c r="K255" s="449"/>
      <c r="L255" s="450"/>
      <c r="M255" s="454"/>
      <c r="N255" s="455"/>
      <c r="O255" s="456"/>
    </row>
    <row r="256" spans="1:15" ht="12.75" thickBot="1">
      <c r="A256" s="140" t="s">
        <v>27</v>
      </c>
      <c r="B256" s="141"/>
      <c r="C256" s="142" t="s">
        <v>29</v>
      </c>
      <c r="D256" s="141"/>
      <c r="E256" s="141"/>
      <c r="F256" s="126" t="s">
        <v>312</v>
      </c>
      <c r="G256" s="144" t="s">
        <v>120</v>
      </c>
      <c r="H256" s="119"/>
      <c r="I256" s="145" t="s">
        <v>27</v>
      </c>
      <c r="J256" s="146"/>
      <c r="K256" s="147" t="s">
        <v>29</v>
      </c>
      <c r="L256" s="146"/>
      <c r="M256" s="146"/>
      <c r="N256" s="126" t="s">
        <v>312</v>
      </c>
      <c r="O256" s="144" t="s">
        <v>120</v>
      </c>
    </row>
    <row r="257" spans="1:15" ht="14.25" customHeight="1">
      <c r="A257" s="457">
        <f>'出場種目票'!J130</f>
        <v>0</v>
      </c>
      <c r="B257" s="447"/>
      <c r="C257" s="445" t="e">
        <f>IF(A257="","",VLOOKUP(A257,'出場種目票'!$B$338:$K$488,2))</f>
        <v>#N/A</v>
      </c>
      <c r="D257" s="446" t="e">
        <f>IF(C257="","",VLOOKUP(C257,'出場種目票'!$B$338:$K$387,2))</f>
        <v>#N/A</v>
      </c>
      <c r="E257" s="447" t="e">
        <f>IF(D257="","",VLOOKUP(D257,'出場種目票'!$B$338:$K$387,2))</f>
        <v>#N/A</v>
      </c>
      <c r="F257" s="462" t="e">
        <f>'男子申込一覧表'!$A$5&amp;"･"&amp;IF(A257="","",VLOOKUP(A257,'出場種目票'!$B$338:$K$488,4))</f>
        <v>#N/A</v>
      </c>
      <c r="G257" s="464" t="e">
        <f>IF(A257="","",VLOOKUP(A257,'出場種目票'!$B$338:$K$488,5))</f>
        <v>#N/A</v>
      </c>
      <c r="H257" s="119"/>
      <c r="I257" s="457">
        <f>'出場種目票'!J131</f>
        <v>0</v>
      </c>
      <c r="J257" s="447"/>
      <c r="K257" s="445" t="e">
        <f>IF(I257="","",VLOOKUP(I257,'出場種目票'!$B$338:$K$488,2))</f>
        <v>#N/A</v>
      </c>
      <c r="L257" s="446" t="e">
        <f>IF(K257="","",VLOOKUP(K257,'出場種目票'!$B$338:$K$387,2))</f>
        <v>#N/A</v>
      </c>
      <c r="M257" s="447" t="e">
        <f>IF(L257="","",VLOOKUP(L257,'出場種目票'!$B$338:$K$387,2))</f>
        <v>#N/A</v>
      </c>
      <c r="N257" s="462" t="e">
        <f>'男子申込一覧表'!$A$5&amp;"･"&amp;IF(I257="","",VLOOKUP(I257,'出場種目票'!$B$338:$K$488,4))</f>
        <v>#N/A</v>
      </c>
      <c r="O257" s="464" t="e">
        <f>IF(I257="","",VLOOKUP(I257,'出場種目票'!$B$338:$K$488,5))</f>
        <v>#N/A</v>
      </c>
    </row>
    <row r="258" spans="1:15" ht="14.25" customHeight="1" thickBot="1">
      <c r="A258" s="458"/>
      <c r="B258" s="459"/>
      <c r="C258" s="460">
        <f>IF(B258="","",VLOOKUP(B258,'出場種目票'!$B$338:$K$387,2))</f>
      </c>
      <c r="D258" s="461">
        <f>IF(C258="","",VLOOKUP(C258,'出場種目票'!$B$338:$K$387,2))</f>
      </c>
      <c r="E258" s="459">
        <f>IF(D258="","",VLOOKUP(D258,'出場種目票'!$B$338:$K$387,2))</f>
      </c>
      <c r="F258" s="463"/>
      <c r="G258" s="465">
        <f>IF(E258="","",VLOOKUP(E258,'出場種目票'!$B$338:$K$387,5))</f>
      </c>
      <c r="H258" s="119"/>
      <c r="I258" s="458"/>
      <c r="J258" s="459"/>
      <c r="K258" s="460">
        <f>IF(J258="","",VLOOKUP(J258,'出場種目票'!$B$338:$K$387,2))</f>
      </c>
      <c r="L258" s="461">
        <f>IF(K258="","",VLOOKUP(K258,'出場種目票'!$B$338:$K$387,2))</f>
      </c>
      <c r="M258" s="459">
        <f>IF(L258="","",VLOOKUP(L258,'出場種目票'!$B$338:$K$387,2))</f>
      </c>
      <c r="N258" s="463"/>
      <c r="O258" s="465">
        <f>IF(M258="","",VLOOKUP(M258,'出場種目票'!$B$338:$K$387,5))</f>
      </c>
    </row>
    <row r="259" spans="1:17" ht="14.25" customHeight="1" thickBot="1">
      <c r="A259" s="132"/>
      <c r="B259" s="132"/>
      <c r="C259" s="132"/>
      <c r="D259" s="132"/>
      <c r="E259" s="132"/>
      <c r="F259" s="132"/>
      <c r="G259" s="132"/>
      <c r="H259" s="132"/>
      <c r="I259" s="132"/>
      <c r="J259" s="132"/>
      <c r="K259" s="132"/>
      <c r="L259" s="132"/>
      <c r="M259" s="119"/>
      <c r="N259" s="119"/>
      <c r="O259" s="119"/>
      <c r="P259" s="11"/>
      <c r="Q259" s="11"/>
    </row>
    <row r="260" spans="1:17" ht="14.25" customHeight="1" thickBot="1">
      <c r="A260" s="466" t="s">
        <v>60</v>
      </c>
      <c r="B260" s="134" t="s">
        <v>28</v>
      </c>
      <c r="C260" s="135"/>
      <c r="D260" s="135"/>
      <c r="E260" s="304" t="s">
        <v>315</v>
      </c>
      <c r="F260" s="135"/>
      <c r="G260" s="136"/>
      <c r="H260" s="119"/>
      <c r="I260" s="466" t="s">
        <v>60</v>
      </c>
      <c r="J260" s="137" t="s">
        <v>28</v>
      </c>
      <c r="K260" s="138"/>
      <c r="L260" s="138"/>
      <c r="M260" s="304" t="s">
        <v>315</v>
      </c>
      <c r="N260" s="138"/>
      <c r="O260" s="139"/>
      <c r="P260" s="11"/>
      <c r="Q260" s="11"/>
    </row>
    <row r="261" spans="1:17" ht="14.25" customHeight="1">
      <c r="A261" s="467"/>
      <c r="B261" s="445" t="s">
        <v>117</v>
      </c>
      <c r="C261" s="446"/>
      <c r="D261" s="447"/>
      <c r="E261" s="445"/>
      <c r="F261" s="446"/>
      <c r="G261" s="469"/>
      <c r="H261" s="119"/>
      <c r="I261" s="467"/>
      <c r="J261" s="445" t="s">
        <v>117</v>
      </c>
      <c r="K261" s="446"/>
      <c r="L261" s="447"/>
      <c r="M261" s="451"/>
      <c r="N261" s="452"/>
      <c r="O261" s="453"/>
      <c r="P261" s="11"/>
      <c r="Q261" s="11"/>
    </row>
    <row r="262" spans="1:17" ht="14.25" customHeight="1" thickBot="1">
      <c r="A262" s="468"/>
      <c r="B262" s="448"/>
      <c r="C262" s="449"/>
      <c r="D262" s="450"/>
      <c r="E262" s="448"/>
      <c r="F262" s="449"/>
      <c r="G262" s="470"/>
      <c r="H262" s="119"/>
      <c r="I262" s="468"/>
      <c r="J262" s="448"/>
      <c r="K262" s="449"/>
      <c r="L262" s="450"/>
      <c r="M262" s="454"/>
      <c r="N262" s="455"/>
      <c r="O262" s="456"/>
      <c r="P262" s="11"/>
      <c r="Q262" s="11"/>
    </row>
    <row r="263" spans="1:17" ht="14.25" customHeight="1" thickBot="1">
      <c r="A263" s="140" t="s">
        <v>27</v>
      </c>
      <c r="B263" s="141"/>
      <c r="C263" s="142" t="s">
        <v>29</v>
      </c>
      <c r="D263" s="141"/>
      <c r="E263" s="141"/>
      <c r="F263" s="126" t="s">
        <v>312</v>
      </c>
      <c r="G263" s="144" t="s">
        <v>120</v>
      </c>
      <c r="H263" s="119"/>
      <c r="I263" s="145" t="s">
        <v>27</v>
      </c>
      <c r="J263" s="146"/>
      <c r="K263" s="147" t="s">
        <v>29</v>
      </c>
      <c r="L263" s="146"/>
      <c r="M263" s="146"/>
      <c r="N263" s="126" t="s">
        <v>312</v>
      </c>
      <c r="O263" s="144" t="s">
        <v>120</v>
      </c>
      <c r="P263" s="11"/>
      <c r="Q263" s="11"/>
    </row>
    <row r="264" spans="1:17" ht="14.25" customHeight="1">
      <c r="A264" s="457">
        <f>'出場種目票'!J134</f>
        <v>0</v>
      </c>
      <c r="B264" s="447"/>
      <c r="C264" s="445" t="e">
        <f>IF(A264="","",VLOOKUP(A264,'出場種目票'!$B$338:$K$488,2))</f>
        <v>#N/A</v>
      </c>
      <c r="D264" s="446" t="e">
        <f>IF(C264="","",VLOOKUP(C264,'出場種目票'!$B$338:$K$387,2))</f>
        <v>#N/A</v>
      </c>
      <c r="E264" s="447" t="e">
        <f>IF(D264="","",VLOOKUP(D264,'出場種目票'!$B$338:$K$387,2))</f>
        <v>#N/A</v>
      </c>
      <c r="F264" s="462" t="e">
        <f>'男子申込一覧表'!$A$5&amp;"･"&amp;IF(A264="","",VLOOKUP(A264,'出場種目票'!$B$338:$K$488,4))</f>
        <v>#N/A</v>
      </c>
      <c r="G264" s="464" t="e">
        <f>IF(A264="","",VLOOKUP(A264,'出場種目票'!$B$338:$K$488,5))</f>
        <v>#N/A</v>
      </c>
      <c r="H264" s="119"/>
      <c r="I264" s="457">
        <f>'出場種目票'!J135</f>
        <v>0</v>
      </c>
      <c r="J264" s="447"/>
      <c r="K264" s="445" t="e">
        <f>IF(I264="","",VLOOKUP(I264,'出場種目票'!$B$338:$K$488,2))</f>
        <v>#N/A</v>
      </c>
      <c r="L264" s="446" t="e">
        <f>IF(K264="","",VLOOKUP(K264,'出場種目票'!$B$338:$K$387,2))</f>
        <v>#N/A</v>
      </c>
      <c r="M264" s="447" t="e">
        <f>IF(L264="","",VLOOKUP(L264,'出場種目票'!$B$338:$K$387,2))</f>
        <v>#N/A</v>
      </c>
      <c r="N264" s="462" t="e">
        <f>'男子申込一覧表'!$A$5&amp;"･"&amp;IF(I264="","",VLOOKUP(I264,'出場種目票'!$B$338:$K$488,4))</f>
        <v>#N/A</v>
      </c>
      <c r="O264" s="464" t="e">
        <f>IF(I264="","",VLOOKUP(I264,'出場種目票'!$B$338:$K$488,5))</f>
        <v>#N/A</v>
      </c>
      <c r="P264" s="11"/>
      <c r="Q264" s="11"/>
    </row>
    <row r="265" spans="1:17" ht="14.25" customHeight="1" thickBot="1">
      <c r="A265" s="458"/>
      <c r="B265" s="459"/>
      <c r="C265" s="460">
        <f>IF(B265="","",VLOOKUP(B265,'出場種目票'!$B$338:$K$387,2))</f>
      </c>
      <c r="D265" s="461">
        <f>IF(C265="","",VLOOKUP(C265,'出場種目票'!$B$338:$K$387,2))</f>
      </c>
      <c r="E265" s="459">
        <f>IF(D265="","",VLOOKUP(D265,'出場種目票'!$B$338:$K$387,2))</f>
      </c>
      <c r="F265" s="463"/>
      <c r="G265" s="465">
        <f>IF(E265="","",VLOOKUP(E265,'出場種目票'!$B$338:$K$387,5))</f>
      </c>
      <c r="H265" s="119"/>
      <c r="I265" s="458"/>
      <c r="J265" s="459"/>
      <c r="K265" s="460">
        <f>IF(J265="","",VLOOKUP(J265,'出場種目票'!$B$338:$K$387,2))</f>
      </c>
      <c r="L265" s="461">
        <f>IF(K265="","",VLOOKUP(K265,'出場種目票'!$B$338:$K$387,2))</f>
      </c>
      <c r="M265" s="459">
        <f>IF(L265="","",VLOOKUP(L265,'出場種目票'!$B$338:$K$387,2))</f>
      </c>
      <c r="N265" s="463"/>
      <c r="O265" s="465">
        <f>IF(M265="","",VLOOKUP(M265,'出場種目票'!$B$338:$K$387,5))</f>
      </c>
      <c r="P265" s="11"/>
      <c r="Q265" s="11"/>
    </row>
    <row r="266" spans="1:17" ht="14.25" customHeight="1" thickBot="1">
      <c r="A266" s="132"/>
      <c r="B266" s="132"/>
      <c r="C266" s="132"/>
      <c r="D266" s="132"/>
      <c r="E266" s="132"/>
      <c r="F266" s="132"/>
      <c r="G266" s="132"/>
      <c r="H266" s="132"/>
      <c r="I266" s="132"/>
      <c r="J266" s="132"/>
      <c r="K266" s="132"/>
      <c r="L266" s="132"/>
      <c r="M266" s="119"/>
      <c r="N266" s="119"/>
      <c r="O266" s="119"/>
      <c r="P266" s="11"/>
      <c r="Q266" s="11"/>
    </row>
    <row r="267" spans="1:17" ht="14.25" customHeight="1" thickBot="1">
      <c r="A267" s="466" t="s">
        <v>60</v>
      </c>
      <c r="B267" s="134" t="s">
        <v>28</v>
      </c>
      <c r="C267" s="135"/>
      <c r="D267" s="135"/>
      <c r="E267" s="304" t="s">
        <v>315</v>
      </c>
      <c r="F267" s="135"/>
      <c r="G267" s="136"/>
      <c r="H267" s="119"/>
      <c r="I267" s="466" t="s">
        <v>60</v>
      </c>
      <c r="J267" s="137" t="s">
        <v>28</v>
      </c>
      <c r="K267" s="138"/>
      <c r="L267" s="138"/>
      <c r="M267" s="304" t="s">
        <v>315</v>
      </c>
      <c r="N267" s="138"/>
      <c r="O267" s="139"/>
      <c r="P267" s="11"/>
      <c r="Q267" s="11"/>
    </row>
    <row r="268" spans="1:17" ht="14.25" customHeight="1">
      <c r="A268" s="467"/>
      <c r="B268" s="445" t="s">
        <v>117</v>
      </c>
      <c r="C268" s="446"/>
      <c r="D268" s="447"/>
      <c r="E268" s="445"/>
      <c r="F268" s="446"/>
      <c r="G268" s="469"/>
      <c r="H268" s="119"/>
      <c r="I268" s="467"/>
      <c r="J268" s="445" t="s">
        <v>117</v>
      </c>
      <c r="K268" s="446"/>
      <c r="L268" s="447"/>
      <c r="M268" s="451"/>
      <c r="N268" s="452"/>
      <c r="O268" s="453"/>
      <c r="P268" s="11"/>
      <c r="Q268" s="11"/>
    </row>
    <row r="269" spans="1:17" ht="14.25" customHeight="1" thickBot="1">
      <c r="A269" s="468"/>
      <c r="B269" s="448"/>
      <c r="C269" s="449"/>
      <c r="D269" s="450"/>
      <c r="E269" s="448"/>
      <c r="F269" s="449"/>
      <c r="G269" s="470"/>
      <c r="H269" s="119"/>
      <c r="I269" s="468"/>
      <c r="J269" s="448"/>
      <c r="K269" s="449"/>
      <c r="L269" s="450"/>
      <c r="M269" s="454"/>
      <c r="N269" s="455"/>
      <c r="O269" s="456"/>
      <c r="P269" s="11"/>
      <c r="Q269" s="11"/>
    </row>
    <row r="270" spans="1:17" ht="14.25" customHeight="1" thickBot="1">
      <c r="A270" s="140" t="s">
        <v>27</v>
      </c>
      <c r="B270" s="141"/>
      <c r="C270" s="142" t="s">
        <v>29</v>
      </c>
      <c r="D270" s="141"/>
      <c r="E270" s="141"/>
      <c r="F270" s="126" t="s">
        <v>312</v>
      </c>
      <c r="G270" s="144" t="s">
        <v>120</v>
      </c>
      <c r="H270" s="119"/>
      <c r="I270" s="145" t="s">
        <v>27</v>
      </c>
      <c r="J270" s="146"/>
      <c r="K270" s="147" t="s">
        <v>29</v>
      </c>
      <c r="L270" s="146"/>
      <c r="M270" s="146"/>
      <c r="N270" s="126" t="s">
        <v>312</v>
      </c>
      <c r="O270" s="144" t="s">
        <v>120</v>
      </c>
      <c r="P270" s="11"/>
      <c r="Q270" s="11"/>
    </row>
    <row r="271" spans="1:17" ht="14.25" customHeight="1">
      <c r="A271" s="457">
        <f>'出場種目票'!J136</f>
        <v>0</v>
      </c>
      <c r="B271" s="447"/>
      <c r="C271" s="445" t="e">
        <f>IF(A271="","",VLOOKUP(A271,'出場種目票'!$B$338:$K$488,2))</f>
        <v>#N/A</v>
      </c>
      <c r="D271" s="446" t="e">
        <f>IF(C271="","",VLOOKUP(C271,'出場種目票'!$B$338:$K$387,2))</f>
        <v>#N/A</v>
      </c>
      <c r="E271" s="447" t="e">
        <f>IF(D271="","",VLOOKUP(D271,'出場種目票'!$B$338:$K$387,2))</f>
        <v>#N/A</v>
      </c>
      <c r="F271" s="462" t="e">
        <f>'男子申込一覧表'!$A$5&amp;"･"&amp;IF(A271="","",VLOOKUP(A271,'出場種目票'!$B$338:$K$488,4))</f>
        <v>#N/A</v>
      </c>
      <c r="G271" s="464" t="e">
        <f>IF(A271="","",VLOOKUP(A271,'出場種目票'!$B$338:$K$488,5))</f>
        <v>#N/A</v>
      </c>
      <c r="H271" s="119"/>
      <c r="I271" s="457">
        <f>'出場種目票'!J137</f>
        <v>0</v>
      </c>
      <c r="J271" s="447"/>
      <c r="K271" s="445" t="e">
        <f>IF(I271="","",VLOOKUP(I271,'出場種目票'!$B$338:$K$488,2))</f>
        <v>#N/A</v>
      </c>
      <c r="L271" s="446" t="e">
        <f>IF(K271="","",VLOOKUP(K271,'出場種目票'!$B$338:$K$387,2))</f>
        <v>#N/A</v>
      </c>
      <c r="M271" s="447" t="e">
        <f>IF(L271="","",VLOOKUP(L271,'出場種目票'!$B$338:$K$387,2))</f>
        <v>#N/A</v>
      </c>
      <c r="N271" s="462" t="e">
        <f>'男子申込一覧表'!$A$5&amp;"･"&amp;IF(I271="","",VLOOKUP(I271,'出場種目票'!$B$338:$K$488,4))</f>
        <v>#N/A</v>
      </c>
      <c r="O271" s="464" t="e">
        <f>IF(I271="","",VLOOKUP(I271,'出場種目票'!$B$338:$K$488,5))</f>
        <v>#N/A</v>
      </c>
      <c r="P271" s="11"/>
      <c r="Q271" s="11"/>
    </row>
    <row r="272" spans="1:17" ht="14.25" customHeight="1" thickBot="1">
      <c r="A272" s="458"/>
      <c r="B272" s="459"/>
      <c r="C272" s="460">
        <f>IF(B272="","",VLOOKUP(B272,'出場種目票'!$B$338:$K$387,2))</f>
      </c>
      <c r="D272" s="461">
        <f>IF(C272="","",VLOOKUP(C272,'出場種目票'!$B$338:$K$387,2))</f>
      </c>
      <c r="E272" s="459">
        <f>IF(D272="","",VLOOKUP(D272,'出場種目票'!$B$338:$K$387,2))</f>
      </c>
      <c r="F272" s="463"/>
      <c r="G272" s="465">
        <f>IF(E272="","",VLOOKUP(E272,'出場種目票'!$B$338:$K$387,5))</f>
      </c>
      <c r="H272" s="119"/>
      <c r="I272" s="458"/>
      <c r="J272" s="459"/>
      <c r="K272" s="460">
        <f>IF(J272="","",VLOOKUP(J272,'出場種目票'!$B$338:$K$387,2))</f>
      </c>
      <c r="L272" s="461">
        <f>IF(K272="","",VLOOKUP(K272,'出場種目票'!$B$338:$K$387,2))</f>
      </c>
      <c r="M272" s="459">
        <f>IF(L272="","",VLOOKUP(L272,'出場種目票'!$B$338:$K$387,2))</f>
      </c>
      <c r="N272" s="463"/>
      <c r="O272" s="465">
        <f>IF(M272="","",VLOOKUP(M272,'出場種目票'!$B$338:$K$387,5))</f>
      </c>
      <c r="P272" s="11"/>
      <c r="Q272" s="11"/>
    </row>
    <row r="273" spans="1:17" ht="14.25" customHeight="1" thickBot="1">
      <c r="A273" s="132"/>
      <c r="B273" s="132"/>
      <c r="C273" s="132"/>
      <c r="D273" s="132"/>
      <c r="E273" s="132"/>
      <c r="F273" s="132"/>
      <c r="G273" s="132"/>
      <c r="H273" s="132"/>
      <c r="I273" s="132"/>
      <c r="J273" s="132"/>
      <c r="K273" s="132"/>
      <c r="L273" s="132"/>
      <c r="M273" s="119"/>
      <c r="N273" s="119"/>
      <c r="O273" s="119"/>
      <c r="P273" s="11"/>
      <c r="Q273" s="11"/>
    </row>
    <row r="274" spans="1:15" ht="12.75" customHeight="1" thickBot="1">
      <c r="A274" s="466" t="s">
        <v>60</v>
      </c>
      <c r="B274" s="134" t="s">
        <v>28</v>
      </c>
      <c r="C274" s="135"/>
      <c r="D274" s="135"/>
      <c r="E274" s="304" t="s">
        <v>315</v>
      </c>
      <c r="F274" s="135"/>
      <c r="G274" s="136"/>
      <c r="H274" s="119"/>
      <c r="I274" s="466" t="s">
        <v>60</v>
      </c>
      <c r="J274" s="137" t="s">
        <v>28</v>
      </c>
      <c r="K274" s="138"/>
      <c r="L274" s="138"/>
      <c r="M274" s="304" t="s">
        <v>315</v>
      </c>
      <c r="N274" s="138"/>
      <c r="O274" s="139"/>
    </row>
    <row r="275" spans="1:15" ht="15" customHeight="1">
      <c r="A275" s="467"/>
      <c r="B275" s="445" t="s">
        <v>82</v>
      </c>
      <c r="C275" s="446"/>
      <c r="D275" s="447"/>
      <c r="E275" s="445"/>
      <c r="F275" s="446"/>
      <c r="G275" s="469"/>
      <c r="H275" s="119"/>
      <c r="I275" s="467"/>
      <c r="J275" s="445" t="s">
        <v>82</v>
      </c>
      <c r="K275" s="446"/>
      <c r="L275" s="447"/>
      <c r="M275" s="451"/>
      <c r="N275" s="452"/>
      <c r="O275" s="453"/>
    </row>
    <row r="276" spans="1:15" ht="14.25" customHeight="1" thickBot="1">
      <c r="A276" s="468"/>
      <c r="B276" s="448"/>
      <c r="C276" s="449"/>
      <c r="D276" s="450"/>
      <c r="E276" s="448"/>
      <c r="F276" s="449"/>
      <c r="G276" s="470"/>
      <c r="H276" s="119"/>
      <c r="I276" s="468"/>
      <c r="J276" s="448"/>
      <c r="K276" s="449"/>
      <c r="L276" s="450"/>
      <c r="M276" s="454"/>
      <c r="N276" s="455"/>
      <c r="O276" s="456"/>
    </row>
    <row r="277" spans="1:15" ht="12.75" thickBot="1">
      <c r="A277" s="140" t="s">
        <v>27</v>
      </c>
      <c r="B277" s="141"/>
      <c r="C277" s="142" t="s">
        <v>29</v>
      </c>
      <c r="D277" s="141"/>
      <c r="E277" s="141"/>
      <c r="F277" s="126" t="s">
        <v>312</v>
      </c>
      <c r="G277" s="144" t="s">
        <v>120</v>
      </c>
      <c r="H277" s="119"/>
      <c r="I277" s="145" t="s">
        <v>27</v>
      </c>
      <c r="J277" s="146"/>
      <c r="K277" s="147" t="s">
        <v>29</v>
      </c>
      <c r="L277" s="146"/>
      <c r="M277" s="146"/>
      <c r="N277" s="126" t="s">
        <v>312</v>
      </c>
      <c r="O277" s="144" t="s">
        <v>120</v>
      </c>
    </row>
    <row r="278" spans="1:15" ht="14.25" customHeight="1">
      <c r="A278" s="457">
        <f>'出場種目票'!J138</f>
        <v>0</v>
      </c>
      <c r="B278" s="447"/>
      <c r="C278" s="445" t="e">
        <f>IF(A278="","",VLOOKUP(A278,'出場種目票'!$B$338:$K$488,2))</f>
        <v>#N/A</v>
      </c>
      <c r="D278" s="446" t="e">
        <f>IF(C278="","",VLOOKUP(C278,'出場種目票'!$B$338:$K$387,2))</f>
        <v>#N/A</v>
      </c>
      <c r="E278" s="447" t="e">
        <f>IF(D278="","",VLOOKUP(D278,'出場種目票'!$B$338:$K$387,2))</f>
        <v>#N/A</v>
      </c>
      <c r="F278" s="462" t="e">
        <f>'男子申込一覧表'!$A$5&amp;"･"&amp;IF(A278="","",VLOOKUP(A278,'出場種目票'!$B$338:$K$488,4))</f>
        <v>#N/A</v>
      </c>
      <c r="G278" s="464" t="e">
        <f>IF(A278="","",VLOOKUP(A278,'出場種目票'!$B$338:$K$488,5))</f>
        <v>#N/A</v>
      </c>
      <c r="H278" s="119"/>
      <c r="I278" s="457">
        <f>'出場種目票'!J141</f>
        <v>0</v>
      </c>
      <c r="J278" s="447"/>
      <c r="K278" s="445" t="e">
        <f>IF(I278="","",VLOOKUP(I278,'出場種目票'!$B$338:$K$488,2))</f>
        <v>#N/A</v>
      </c>
      <c r="L278" s="446" t="e">
        <f>IF(K278="","",VLOOKUP(K278,'出場種目票'!$B$338:$K$387,2))</f>
        <v>#N/A</v>
      </c>
      <c r="M278" s="447" t="e">
        <f>IF(L278="","",VLOOKUP(L278,'出場種目票'!$B$338:$K$387,2))</f>
        <v>#N/A</v>
      </c>
      <c r="N278" s="462" t="e">
        <f>'男子申込一覧表'!$A$5&amp;"･"&amp;IF(I278="","",VLOOKUP(I278,'出場種目票'!$B$338:$K$488,4))</f>
        <v>#N/A</v>
      </c>
      <c r="O278" s="464" t="e">
        <f>IF(I278="","",VLOOKUP(I278,'出場種目票'!$B$338:$K$488,5))</f>
        <v>#N/A</v>
      </c>
    </row>
    <row r="279" spans="1:15" ht="14.25" customHeight="1" thickBot="1">
      <c r="A279" s="458"/>
      <c r="B279" s="459"/>
      <c r="C279" s="460">
        <f>IF(B279="","",VLOOKUP(B279,'出場種目票'!$B$338:$K$387,2))</f>
      </c>
      <c r="D279" s="461">
        <f>IF(C279="","",VLOOKUP(C279,'出場種目票'!$B$338:$K$387,2))</f>
      </c>
      <c r="E279" s="459">
        <f>IF(D279="","",VLOOKUP(D279,'出場種目票'!$B$338:$K$387,2))</f>
      </c>
      <c r="F279" s="463"/>
      <c r="G279" s="465">
        <f>IF(E279="","",VLOOKUP(E279,'出場種目票'!$B$338:$K$387,5))</f>
      </c>
      <c r="H279" s="119"/>
      <c r="I279" s="458"/>
      <c r="J279" s="459"/>
      <c r="K279" s="460">
        <f>IF(J279="","",VLOOKUP(J279,'出場種目票'!$B$338:$K$387,2))</f>
      </c>
      <c r="L279" s="461">
        <f>IF(K279="","",VLOOKUP(K279,'出場種目票'!$B$338:$K$387,2))</f>
      </c>
      <c r="M279" s="459">
        <f>IF(L279="","",VLOOKUP(L279,'出場種目票'!$B$338:$K$387,2))</f>
      </c>
      <c r="N279" s="463"/>
      <c r="O279" s="465">
        <f>IF(M279="","",VLOOKUP(M279,'出場種目票'!$B$338:$K$387,5))</f>
      </c>
    </row>
    <row r="280" spans="1:15" ht="14.25" customHeight="1" thickBot="1">
      <c r="A280" s="119"/>
      <c r="B280" s="119"/>
      <c r="C280" s="119"/>
      <c r="D280" s="119"/>
      <c r="E280" s="119"/>
      <c r="F280" s="119"/>
      <c r="G280" s="119"/>
      <c r="H280" s="132"/>
      <c r="I280" s="133"/>
      <c r="J280" s="133"/>
      <c r="K280" s="133"/>
      <c r="L280" s="133"/>
      <c r="M280" s="133"/>
      <c r="N280" s="133"/>
      <c r="O280" s="133"/>
    </row>
    <row r="281" spans="1:15" ht="14.25" customHeight="1" thickBot="1">
      <c r="A281" s="466" t="s">
        <v>60</v>
      </c>
      <c r="B281" s="134" t="s">
        <v>28</v>
      </c>
      <c r="C281" s="135"/>
      <c r="D281" s="135"/>
      <c r="E281" s="304" t="s">
        <v>315</v>
      </c>
      <c r="F281" s="135"/>
      <c r="G281" s="136"/>
      <c r="H281" s="119"/>
      <c r="I281" s="466" t="s">
        <v>60</v>
      </c>
      <c r="J281" s="137" t="s">
        <v>28</v>
      </c>
      <c r="K281" s="138"/>
      <c r="L281" s="138"/>
      <c r="M281" s="304" t="s">
        <v>315</v>
      </c>
      <c r="N281" s="138"/>
      <c r="O281" s="139"/>
    </row>
    <row r="282" spans="1:15" ht="14.25" customHeight="1">
      <c r="A282" s="467"/>
      <c r="B282" s="445" t="s">
        <v>82</v>
      </c>
      <c r="C282" s="446"/>
      <c r="D282" s="447"/>
      <c r="E282" s="445"/>
      <c r="F282" s="446"/>
      <c r="G282" s="469"/>
      <c r="H282" s="119"/>
      <c r="I282" s="467"/>
      <c r="J282" s="445" t="s">
        <v>82</v>
      </c>
      <c r="K282" s="446"/>
      <c r="L282" s="447"/>
      <c r="M282" s="451"/>
      <c r="N282" s="452"/>
      <c r="O282" s="453"/>
    </row>
    <row r="283" spans="1:15" ht="14.25" customHeight="1" thickBot="1">
      <c r="A283" s="468"/>
      <c r="B283" s="448"/>
      <c r="C283" s="449"/>
      <c r="D283" s="450"/>
      <c r="E283" s="448"/>
      <c r="F283" s="449"/>
      <c r="G283" s="470"/>
      <c r="H283" s="119"/>
      <c r="I283" s="468"/>
      <c r="J283" s="448"/>
      <c r="K283" s="449"/>
      <c r="L283" s="450"/>
      <c r="M283" s="454"/>
      <c r="N283" s="455"/>
      <c r="O283" s="456"/>
    </row>
    <row r="284" spans="1:15" ht="14.25" customHeight="1" thickBot="1">
      <c r="A284" s="140" t="s">
        <v>27</v>
      </c>
      <c r="B284" s="141"/>
      <c r="C284" s="142" t="s">
        <v>29</v>
      </c>
      <c r="D284" s="141"/>
      <c r="E284" s="141"/>
      <c r="F284" s="126" t="s">
        <v>312</v>
      </c>
      <c r="G284" s="144" t="s">
        <v>120</v>
      </c>
      <c r="H284" s="119"/>
      <c r="I284" s="145" t="s">
        <v>27</v>
      </c>
      <c r="J284" s="146"/>
      <c r="K284" s="147" t="s">
        <v>29</v>
      </c>
      <c r="L284" s="146"/>
      <c r="M284" s="146"/>
      <c r="N284" s="126" t="s">
        <v>312</v>
      </c>
      <c r="O284" s="144" t="s">
        <v>120</v>
      </c>
    </row>
    <row r="285" spans="1:15" ht="14.25" customHeight="1">
      <c r="A285" s="457">
        <f>'出場種目票'!J142</f>
        <v>0</v>
      </c>
      <c r="B285" s="447"/>
      <c r="C285" s="445" t="e">
        <f>IF(A285="","",VLOOKUP(A285,'出場種目票'!$B$338:$K$488,2))</f>
        <v>#N/A</v>
      </c>
      <c r="D285" s="446" t="e">
        <f>IF(C285="","",VLOOKUP(C285,'出場種目票'!$B$338:$K$387,2))</f>
        <v>#N/A</v>
      </c>
      <c r="E285" s="447" t="e">
        <f>IF(D285="","",VLOOKUP(D285,'出場種目票'!$B$338:$K$387,2))</f>
        <v>#N/A</v>
      </c>
      <c r="F285" s="462" t="e">
        <f>'男子申込一覧表'!$A$5&amp;"･"&amp;IF(A285="","",VLOOKUP(A285,'出場種目票'!$B$338:$K$488,4))</f>
        <v>#N/A</v>
      </c>
      <c r="G285" s="464" t="e">
        <f>IF(A285="","",VLOOKUP(A285,'出場種目票'!$B$338:$K$488,5))</f>
        <v>#N/A</v>
      </c>
      <c r="H285" s="119"/>
      <c r="I285" s="457">
        <f>'出場種目票'!J143</f>
        <v>0</v>
      </c>
      <c r="J285" s="447"/>
      <c r="K285" s="445" t="e">
        <f>IF(I285="","",VLOOKUP(I285,'出場種目票'!$B$338:$K$488,2))</f>
        <v>#N/A</v>
      </c>
      <c r="L285" s="446" t="e">
        <f>IF(K285="","",VLOOKUP(K285,'出場種目票'!$B$338:$K$387,2))</f>
        <v>#N/A</v>
      </c>
      <c r="M285" s="447" t="e">
        <f>IF(L285="","",VLOOKUP(L285,'出場種目票'!$B$338:$K$387,2))</f>
        <v>#N/A</v>
      </c>
      <c r="N285" s="473" t="e">
        <f>'男子申込一覧表'!$A$5&amp;"･"&amp;IF(I285="","",VLOOKUP(I285,'出場種目票'!$B$338:$K$488,4))</f>
        <v>#N/A</v>
      </c>
      <c r="O285" s="464" t="e">
        <f>IF(I285="","",VLOOKUP(I285,'出場種目票'!$B$338:$K$488,5))</f>
        <v>#N/A</v>
      </c>
    </row>
    <row r="286" spans="1:15" ht="14.25" customHeight="1" thickBot="1">
      <c r="A286" s="458"/>
      <c r="B286" s="459"/>
      <c r="C286" s="460">
        <f>IF(B286="","",VLOOKUP(B286,'出場種目票'!$B$338:$K$387,2))</f>
      </c>
      <c r="D286" s="461">
        <f>IF(C286="","",VLOOKUP(C286,'出場種目票'!$B$338:$K$387,2))</f>
      </c>
      <c r="E286" s="459">
        <f>IF(D286="","",VLOOKUP(D286,'出場種目票'!$B$338:$K$387,2))</f>
      </c>
      <c r="F286" s="463"/>
      <c r="G286" s="465">
        <f>IF(E286="","",VLOOKUP(E286,'出場種目票'!$B$338:$K$387,5))</f>
      </c>
      <c r="H286" s="119"/>
      <c r="I286" s="458"/>
      <c r="J286" s="459"/>
      <c r="K286" s="460">
        <f>IF(J286="","",VLOOKUP(J286,'出場種目票'!$B$338:$K$387,2))</f>
      </c>
      <c r="L286" s="461">
        <f>IF(K286="","",VLOOKUP(K286,'出場種目票'!$B$338:$K$387,2))</f>
      </c>
      <c r="M286" s="459">
        <f>IF(L286="","",VLOOKUP(L286,'出場種目票'!$B$338:$K$387,2))</f>
      </c>
      <c r="N286" s="474"/>
      <c r="O286" s="465">
        <f>IF(M286="","",VLOOKUP(M286,'出場種目票'!$B$338:$K$387,5))</f>
      </c>
    </row>
    <row r="287" spans="1:15" ht="14.25" customHeight="1" thickBot="1">
      <c r="A287" s="119"/>
      <c r="B287" s="119"/>
      <c r="C287" s="119"/>
      <c r="D287" s="119"/>
      <c r="E287" s="119"/>
      <c r="F287" s="119"/>
      <c r="G287" s="119"/>
      <c r="H287" s="132"/>
      <c r="I287" s="133"/>
      <c r="J287" s="133"/>
      <c r="K287" s="133"/>
      <c r="L287" s="133"/>
      <c r="M287" s="133"/>
      <c r="N287" s="133"/>
      <c r="O287" s="133"/>
    </row>
    <row r="288" spans="1:15" ht="14.25" customHeight="1" thickBot="1">
      <c r="A288" s="466" t="s">
        <v>60</v>
      </c>
      <c r="B288" s="134" t="s">
        <v>28</v>
      </c>
      <c r="C288" s="135"/>
      <c r="D288" s="135"/>
      <c r="E288" s="304" t="s">
        <v>315</v>
      </c>
      <c r="F288" s="135"/>
      <c r="G288" s="136"/>
      <c r="H288" s="119"/>
      <c r="I288" s="466" t="s">
        <v>60</v>
      </c>
      <c r="J288" s="137" t="s">
        <v>28</v>
      </c>
      <c r="K288" s="138"/>
      <c r="L288" s="138"/>
      <c r="M288" s="304" t="s">
        <v>315</v>
      </c>
      <c r="N288" s="138"/>
      <c r="O288" s="139"/>
    </row>
    <row r="289" spans="1:15" ht="14.25" customHeight="1">
      <c r="A289" s="467"/>
      <c r="B289" s="445" t="s">
        <v>82</v>
      </c>
      <c r="C289" s="446"/>
      <c r="D289" s="447"/>
      <c r="E289" s="445"/>
      <c r="F289" s="446"/>
      <c r="G289" s="469"/>
      <c r="H289" s="119"/>
      <c r="I289" s="467"/>
      <c r="J289" s="445" t="s">
        <v>82</v>
      </c>
      <c r="K289" s="446"/>
      <c r="L289" s="447"/>
      <c r="M289" s="451"/>
      <c r="N289" s="452"/>
      <c r="O289" s="453"/>
    </row>
    <row r="290" spans="1:15" ht="14.25" customHeight="1" thickBot="1">
      <c r="A290" s="468"/>
      <c r="B290" s="448"/>
      <c r="C290" s="449"/>
      <c r="D290" s="450"/>
      <c r="E290" s="448"/>
      <c r="F290" s="449"/>
      <c r="G290" s="470"/>
      <c r="H290" s="119"/>
      <c r="I290" s="468"/>
      <c r="J290" s="448"/>
      <c r="K290" s="449"/>
      <c r="L290" s="450"/>
      <c r="M290" s="454"/>
      <c r="N290" s="455"/>
      <c r="O290" s="456"/>
    </row>
    <row r="291" spans="1:15" ht="14.25" customHeight="1" thickBot="1">
      <c r="A291" s="140" t="s">
        <v>27</v>
      </c>
      <c r="B291" s="141"/>
      <c r="C291" s="142" t="s">
        <v>29</v>
      </c>
      <c r="D291" s="141"/>
      <c r="E291" s="141"/>
      <c r="F291" s="126" t="s">
        <v>312</v>
      </c>
      <c r="G291" s="144" t="s">
        <v>120</v>
      </c>
      <c r="H291" s="119"/>
      <c r="I291" s="145" t="s">
        <v>27</v>
      </c>
      <c r="J291" s="146"/>
      <c r="K291" s="147" t="s">
        <v>29</v>
      </c>
      <c r="L291" s="146"/>
      <c r="M291" s="146"/>
      <c r="N291" s="126" t="s">
        <v>312</v>
      </c>
      <c r="O291" s="144" t="s">
        <v>120</v>
      </c>
    </row>
    <row r="292" spans="1:15" ht="14.25" customHeight="1">
      <c r="A292" s="457">
        <f>'出場種目票'!J144</f>
        <v>0</v>
      </c>
      <c r="B292" s="447"/>
      <c r="C292" s="445" t="e">
        <f>IF(A292="","",VLOOKUP(A292,'出場種目票'!$B$338:$K$488,2))</f>
        <v>#N/A</v>
      </c>
      <c r="D292" s="446" t="e">
        <f>IF(C292="","",VLOOKUP(C292,'出場種目票'!$B$338:$K$387,2))</f>
        <v>#N/A</v>
      </c>
      <c r="E292" s="447" t="e">
        <f>IF(D292="","",VLOOKUP(D292,'出場種目票'!$B$338:$K$387,2))</f>
        <v>#N/A</v>
      </c>
      <c r="F292" s="462" t="e">
        <f>'男子申込一覧表'!$A$5&amp;"･"&amp;IF(A292="","",VLOOKUP(A292,'出場種目票'!$B$338:$K$488,4))</f>
        <v>#N/A</v>
      </c>
      <c r="G292" s="464" t="e">
        <f>IF(A292="","",VLOOKUP(A292,'出場種目票'!$B$338:$K$488,5))</f>
        <v>#N/A</v>
      </c>
      <c r="H292" s="119"/>
      <c r="I292" s="457">
        <f>'出場種目票'!J145</f>
        <v>0</v>
      </c>
      <c r="J292" s="447"/>
      <c r="K292" s="445" t="e">
        <f>IF(I292="","",VLOOKUP(I292,'出場種目票'!$B$338:$K$488,2))</f>
        <v>#N/A</v>
      </c>
      <c r="L292" s="446" t="e">
        <f>IF(K292="","",VLOOKUP(K292,'出場種目票'!$B$338:$K$387,2))</f>
        <v>#N/A</v>
      </c>
      <c r="M292" s="447" t="e">
        <f>IF(L292="","",VLOOKUP(L292,'出場種目票'!$B$338:$K$387,2))</f>
        <v>#N/A</v>
      </c>
      <c r="N292" s="462" t="e">
        <f>'男子申込一覧表'!$A$5&amp;"･"&amp;IF(I292="","",VLOOKUP(I292,'出場種目票'!$B$338:$K$488,4))</f>
        <v>#N/A</v>
      </c>
      <c r="O292" s="464" t="e">
        <f>IF(I292="","",VLOOKUP(I292,'出場種目票'!$B$338:$K$488,5))</f>
        <v>#N/A</v>
      </c>
    </row>
    <row r="293" spans="1:15" ht="14.25" customHeight="1" thickBot="1">
      <c r="A293" s="458"/>
      <c r="B293" s="459"/>
      <c r="C293" s="460">
        <f>IF(B293="","",VLOOKUP(B293,'出場種目票'!$B$338:$K$387,2))</f>
      </c>
      <c r="D293" s="461">
        <f>IF(C293="","",VLOOKUP(C293,'出場種目票'!$B$338:$K$387,2))</f>
      </c>
      <c r="E293" s="459">
        <f>IF(D293="","",VLOOKUP(D293,'出場種目票'!$B$338:$K$387,2))</f>
      </c>
      <c r="F293" s="463"/>
      <c r="G293" s="465">
        <f>IF(E293="","",VLOOKUP(E293,'出場種目票'!$B$338:$K$387,5))</f>
      </c>
      <c r="H293" s="119"/>
      <c r="I293" s="458"/>
      <c r="J293" s="459"/>
      <c r="K293" s="460">
        <f>IF(J293="","",VLOOKUP(J293,'出場種目票'!$B$338:$K$387,2))</f>
      </c>
      <c r="L293" s="461">
        <f>IF(K293="","",VLOOKUP(K293,'出場種目票'!$B$338:$K$387,2))</f>
      </c>
      <c r="M293" s="459">
        <f>IF(L293="","",VLOOKUP(L293,'出場種目票'!$B$338:$K$387,2))</f>
      </c>
      <c r="N293" s="463"/>
      <c r="O293" s="465">
        <f>IF(M293="","",VLOOKUP(M293,'出場種目票'!$B$338:$K$387,5))</f>
      </c>
    </row>
    <row r="294" spans="1:15" ht="14.25" customHeight="1" thickBot="1">
      <c r="A294" s="119"/>
      <c r="B294" s="119"/>
      <c r="C294" s="119"/>
      <c r="D294" s="119"/>
      <c r="E294" s="119"/>
      <c r="F294" s="119"/>
      <c r="G294" s="119"/>
      <c r="H294" s="132"/>
      <c r="I294" s="133"/>
      <c r="J294" s="133"/>
      <c r="K294" s="133"/>
      <c r="L294" s="133"/>
      <c r="M294" s="133"/>
      <c r="N294" s="133"/>
      <c r="O294" s="133"/>
    </row>
    <row r="295" spans="1:15" ht="12.75" customHeight="1" thickBot="1">
      <c r="A295" s="466" t="s">
        <v>60</v>
      </c>
      <c r="B295" s="134" t="s">
        <v>28</v>
      </c>
      <c r="C295" s="135"/>
      <c r="D295" s="135"/>
      <c r="E295" s="304" t="s">
        <v>315</v>
      </c>
      <c r="F295" s="135"/>
      <c r="G295" s="136"/>
      <c r="H295" s="119"/>
      <c r="I295" s="466" t="s">
        <v>60</v>
      </c>
      <c r="J295" s="137" t="s">
        <v>28</v>
      </c>
      <c r="K295" s="138"/>
      <c r="L295" s="138"/>
      <c r="M295" s="304" t="s">
        <v>315</v>
      </c>
      <c r="N295" s="138"/>
      <c r="O295" s="139"/>
    </row>
    <row r="296" spans="1:15" ht="15" customHeight="1">
      <c r="A296" s="467"/>
      <c r="B296" s="445" t="s">
        <v>81</v>
      </c>
      <c r="C296" s="446"/>
      <c r="D296" s="447"/>
      <c r="E296" s="445"/>
      <c r="F296" s="446"/>
      <c r="G296" s="469"/>
      <c r="H296" s="119"/>
      <c r="I296" s="467"/>
      <c r="J296" s="451" t="s">
        <v>81</v>
      </c>
      <c r="K296" s="452"/>
      <c r="L296" s="471"/>
      <c r="M296" s="451"/>
      <c r="N296" s="452"/>
      <c r="O296" s="453"/>
    </row>
    <row r="297" spans="1:15" ht="14.25" customHeight="1" thickBot="1">
      <c r="A297" s="468"/>
      <c r="B297" s="448"/>
      <c r="C297" s="449"/>
      <c r="D297" s="450"/>
      <c r="E297" s="448"/>
      <c r="F297" s="449"/>
      <c r="G297" s="470"/>
      <c r="H297" s="119"/>
      <c r="I297" s="468"/>
      <c r="J297" s="454"/>
      <c r="K297" s="455"/>
      <c r="L297" s="472"/>
      <c r="M297" s="454"/>
      <c r="N297" s="455"/>
      <c r="O297" s="456"/>
    </row>
    <row r="298" spans="1:15" ht="12.75" thickBot="1">
      <c r="A298" s="140" t="s">
        <v>27</v>
      </c>
      <c r="B298" s="141"/>
      <c r="C298" s="142" t="s">
        <v>29</v>
      </c>
      <c r="D298" s="141"/>
      <c r="E298" s="141"/>
      <c r="F298" s="126" t="s">
        <v>312</v>
      </c>
      <c r="G298" s="144" t="s">
        <v>120</v>
      </c>
      <c r="H298" s="119"/>
      <c r="I298" s="145" t="s">
        <v>27</v>
      </c>
      <c r="J298" s="146"/>
      <c r="K298" s="147" t="s">
        <v>29</v>
      </c>
      <c r="L298" s="146"/>
      <c r="M298" s="146"/>
      <c r="N298" s="126" t="s">
        <v>312</v>
      </c>
      <c r="O298" s="144" t="s">
        <v>120</v>
      </c>
    </row>
    <row r="299" spans="1:15" ht="14.25" customHeight="1">
      <c r="A299" s="457">
        <f>'出場種目票'!J146</f>
        <v>0</v>
      </c>
      <c r="B299" s="447"/>
      <c r="C299" s="445" t="e">
        <f>IF(A299="","",VLOOKUP(A299,'出場種目票'!$B$338:$K$488,2))</f>
        <v>#N/A</v>
      </c>
      <c r="D299" s="446" t="e">
        <f>IF(C299="","",VLOOKUP(C299,'出場種目票'!$B$338:$K$387,2))</f>
        <v>#N/A</v>
      </c>
      <c r="E299" s="447" t="e">
        <f>IF(D299="","",VLOOKUP(D299,'出場種目票'!$B$338:$K$387,2))</f>
        <v>#N/A</v>
      </c>
      <c r="F299" s="462" t="e">
        <f>'男子申込一覧表'!$A$5&amp;"･"&amp;IF(A299="","",VLOOKUP(A299,'出場種目票'!$B$338:$K$488,4))</f>
        <v>#N/A</v>
      </c>
      <c r="G299" s="464" t="e">
        <f>IF(A299="","",VLOOKUP(A299,'出場種目票'!$B$338:$K$488,5))</f>
        <v>#N/A</v>
      </c>
      <c r="H299" s="119"/>
      <c r="I299" s="457">
        <f>'出場種目票'!J147</f>
        <v>0</v>
      </c>
      <c r="J299" s="447"/>
      <c r="K299" s="445" t="e">
        <f>IF(I299="","",VLOOKUP(I299,'出場種目票'!$B$338:$K$488,2))</f>
        <v>#N/A</v>
      </c>
      <c r="L299" s="446" t="e">
        <f>IF(K299="","",VLOOKUP(K299,'出場種目票'!$B$338:$K$387,2))</f>
        <v>#N/A</v>
      </c>
      <c r="M299" s="447" t="e">
        <f>IF(L299="","",VLOOKUP(L299,'出場種目票'!$B$338:$K$387,2))</f>
        <v>#N/A</v>
      </c>
      <c r="N299" s="462" t="e">
        <f>'男子申込一覧表'!$A$5&amp;"･"&amp;IF(I299="","",VLOOKUP(I299,'出場種目票'!$B$338:$K$488,4))</f>
        <v>#N/A</v>
      </c>
      <c r="O299" s="464" t="e">
        <f>IF(I299="","",VLOOKUP(I299,'出場種目票'!$B$338:$K$488,5))</f>
        <v>#N/A</v>
      </c>
    </row>
    <row r="300" spans="1:15" ht="14.25" customHeight="1" thickBot="1">
      <c r="A300" s="458"/>
      <c r="B300" s="459"/>
      <c r="C300" s="460">
        <f>IF(B300="","",VLOOKUP(B300,'出場種目票'!$B$338:$K$387,2))</f>
      </c>
      <c r="D300" s="461">
        <f>IF(C300="","",VLOOKUP(C300,'出場種目票'!$B$338:$K$387,2))</f>
      </c>
      <c r="E300" s="459">
        <f>IF(D300="","",VLOOKUP(D300,'出場種目票'!$B$338:$K$387,2))</f>
      </c>
      <c r="F300" s="463"/>
      <c r="G300" s="465">
        <f>IF(E300="","",VLOOKUP(E300,'出場種目票'!$B$338:$K$387,5))</f>
      </c>
      <c r="H300" s="119"/>
      <c r="I300" s="458"/>
      <c r="J300" s="459"/>
      <c r="K300" s="460">
        <f>IF(J300="","",VLOOKUP(J300,'出場種目票'!$B$338:$K$387,2))</f>
      </c>
      <c r="L300" s="461">
        <f>IF(K300="","",VLOOKUP(K300,'出場種目票'!$B$338:$K$387,2))</f>
      </c>
      <c r="M300" s="459">
        <f>IF(L300="","",VLOOKUP(L300,'出場種目票'!$B$338:$K$387,2))</f>
      </c>
      <c r="N300" s="463"/>
      <c r="O300" s="465">
        <f>IF(M300="","",VLOOKUP(M300,'出場種目票'!$B$338:$K$387,5))</f>
      </c>
    </row>
    <row r="301" spans="1:15" ht="14.25" customHeight="1" thickBot="1">
      <c r="A301" s="119"/>
      <c r="B301" s="119"/>
      <c r="C301" s="119"/>
      <c r="D301" s="119"/>
      <c r="E301" s="119"/>
      <c r="F301" s="119"/>
      <c r="G301" s="119"/>
      <c r="H301" s="132"/>
      <c r="I301" s="133"/>
      <c r="J301" s="133"/>
      <c r="K301" s="133"/>
      <c r="L301" s="133"/>
      <c r="M301" s="133"/>
      <c r="N301" s="133"/>
      <c r="O301" s="133"/>
    </row>
    <row r="302" spans="1:15" ht="14.25" customHeight="1" thickBot="1">
      <c r="A302" s="466" t="s">
        <v>60</v>
      </c>
      <c r="B302" s="134" t="s">
        <v>28</v>
      </c>
      <c r="C302" s="135"/>
      <c r="D302" s="135"/>
      <c r="E302" s="304" t="s">
        <v>315</v>
      </c>
      <c r="F302" s="135"/>
      <c r="G302" s="136"/>
      <c r="H302" s="119"/>
      <c r="I302" s="466" t="s">
        <v>60</v>
      </c>
      <c r="J302" s="137" t="s">
        <v>28</v>
      </c>
      <c r="K302" s="138"/>
      <c r="L302" s="138"/>
      <c r="M302" s="304" t="s">
        <v>315</v>
      </c>
      <c r="N302" s="138"/>
      <c r="O302" s="139"/>
    </row>
    <row r="303" spans="1:15" ht="14.25" customHeight="1">
      <c r="A303" s="467"/>
      <c r="B303" s="445" t="s">
        <v>81</v>
      </c>
      <c r="C303" s="446"/>
      <c r="D303" s="447"/>
      <c r="E303" s="445"/>
      <c r="F303" s="446"/>
      <c r="G303" s="469"/>
      <c r="H303" s="119"/>
      <c r="I303" s="467"/>
      <c r="J303" s="451" t="s">
        <v>81</v>
      </c>
      <c r="K303" s="452"/>
      <c r="L303" s="471"/>
      <c r="M303" s="451"/>
      <c r="N303" s="452"/>
      <c r="O303" s="453"/>
    </row>
    <row r="304" spans="1:15" ht="14.25" customHeight="1" thickBot="1">
      <c r="A304" s="468"/>
      <c r="B304" s="448"/>
      <c r="C304" s="449"/>
      <c r="D304" s="450"/>
      <c r="E304" s="448"/>
      <c r="F304" s="449"/>
      <c r="G304" s="470"/>
      <c r="H304" s="119"/>
      <c r="I304" s="468"/>
      <c r="J304" s="454"/>
      <c r="K304" s="455"/>
      <c r="L304" s="472"/>
      <c r="M304" s="454"/>
      <c r="N304" s="455"/>
      <c r="O304" s="456"/>
    </row>
    <row r="305" spans="1:15" ht="14.25" customHeight="1" thickBot="1">
      <c r="A305" s="140" t="s">
        <v>27</v>
      </c>
      <c r="B305" s="141"/>
      <c r="C305" s="142" t="s">
        <v>29</v>
      </c>
      <c r="D305" s="141"/>
      <c r="E305" s="141"/>
      <c r="F305" s="126" t="s">
        <v>312</v>
      </c>
      <c r="G305" s="144" t="s">
        <v>120</v>
      </c>
      <c r="H305" s="119"/>
      <c r="I305" s="145" t="s">
        <v>27</v>
      </c>
      <c r="J305" s="146"/>
      <c r="K305" s="147" t="s">
        <v>29</v>
      </c>
      <c r="L305" s="146"/>
      <c r="M305" s="146"/>
      <c r="N305" s="126" t="s">
        <v>312</v>
      </c>
      <c r="O305" s="144" t="s">
        <v>120</v>
      </c>
    </row>
    <row r="306" spans="1:15" ht="14.25" customHeight="1">
      <c r="A306" s="457">
        <f>'出場種目票'!J150</f>
        <v>0</v>
      </c>
      <c r="B306" s="447"/>
      <c r="C306" s="445" t="e">
        <f>IF(A306="","",VLOOKUP(A306,'出場種目票'!$B$338:$K$488,2))</f>
        <v>#N/A</v>
      </c>
      <c r="D306" s="446" t="e">
        <f>IF(C306="","",VLOOKUP(C306,'出場種目票'!$B$338:$K$387,2))</f>
        <v>#N/A</v>
      </c>
      <c r="E306" s="447" t="e">
        <f>IF(D306="","",VLOOKUP(D306,'出場種目票'!$B$338:$K$387,2))</f>
        <v>#N/A</v>
      </c>
      <c r="F306" s="462" t="e">
        <f>'男子申込一覧表'!$A$5&amp;"･"&amp;IF(A306="","",VLOOKUP(A306,'出場種目票'!$B$338:$K$488,4))</f>
        <v>#N/A</v>
      </c>
      <c r="G306" s="464" t="e">
        <f>IF(A306="","",VLOOKUP(A306,'出場種目票'!$B$338:$K$488,5))</f>
        <v>#N/A</v>
      </c>
      <c r="H306" s="119"/>
      <c r="I306" s="457">
        <f>'出場種目票'!J151</f>
        <v>0</v>
      </c>
      <c r="J306" s="447"/>
      <c r="K306" s="445" t="e">
        <f>IF(I306="","",VLOOKUP(I306,'出場種目票'!$B$338:$K$488,2))</f>
        <v>#N/A</v>
      </c>
      <c r="L306" s="446" t="e">
        <f>IF(K306="","",VLOOKUP(K306,'出場種目票'!$B$338:$K$387,2))</f>
        <v>#N/A</v>
      </c>
      <c r="M306" s="447" t="e">
        <f>IF(L306="","",VLOOKUP(L306,'出場種目票'!$B$338:$K$387,2))</f>
        <v>#N/A</v>
      </c>
      <c r="N306" s="462" t="e">
        <f>'男子申込一覧表'!$A$5&amp;"･"&amp;IF(I306="","",VLOOKUP(I306,'出場種目票'!$B$338:$K$488,4))</f>
        <v>#N/A</v>
      </c>
      <c r="O306" s="464" t="e">
        <f>IF(I306="","",VLOOKUP(I306,'出場種目票'!$B$338:$K$488,5))</f>
        <v>#N/A</v>
      </c>
    </row>
    <row r="307" spans="1:15" ht="14.25" customHeight="1" thickBot="1">
      <c r="A307" s="458"/>
      <c r="B307" s="459"/>
      <c r="C307" s="460">
        <f>IF(B307="","",VLOOKUP(B307,'出場種目票'!$B$338:$K$387,2))</f>
      </c>
      <c r="D307" s="461">
        <f>IF(C307="","",VLOOKUP(C307,'出場種目票'!$B$338:$K$387,2))</f>
      </c>
      <c r="E307" s="459">
        <f>IF(D307="","",VLOOKUP(D307,'出場種目票'!$B$338:$K$387,2))</f>
      </c>
      <c r="F307" s="463"/>
      <c r="G307" s="465">
        <f>IF(E307="","",VLOOKUP(E307,'出場種目票'!$B$338:$K$387,5))</f>
      </c>
      <c r="H307" s="119"/>
      <c r="I307" s="458"/>
      <c r="J307" s="459"/>
      <c r="K307" s="460">
        <f>IF(J307="","",VLOOKUP(J307,'出場種目票'!$B$338:$K$387,2))</f>
      </c>
      <c r="L307" s="461">
        <f>IF(K307="","",VLOOKUP(K307,'出場種目票'!$B$338:$K$387,2))</f>
      </c>
      <c r="M307" s="459">
        <f>IF(L307="","",VLOOKUP(L307,'出場種目票'!$B$338:$K$387,2))</f>
      </c>
      <c r="N307" s="463"/>
      <c r="O307" s="465">
        <f>IF(M307="","",VLOOKUP(M307,'出場種目票'!$B$338:$K$387,5))</f>
      </c>
    </row>
    <row r="308" spans="1:15" ht="14.25" customHeight="1" thickBot="1">
      <c r="A308" s="119"/>
      <c r="B308" s="119"/>
      <c r="C308" s="119"/>
      <c r="D308" s="119"/>
      <c r="E308" s="119"/>
      <c r="F308" s="119"/>
      <c r="G308" s="119"/>
      <c r="H308" s="132"/>
      <c r="I308" s="133"/>
      <c r="J308" s="133"/>
      <c r="K308" s="133"/>
      <c r="L308" s="133"/>
      <c r="M308" s="133"/>
      <c r="N308" s="133"/>
      <c r="O308" s="133"/>
    </row>
    <row r="309" spans="1:15" ht="14.25" customHeight="1" thickBot="1">
      <c r="A309" s="466" t="s">
        <v>60</v>
      </c>
      <c r="B309" s="134" t="s">
        <v>28</v>
      </c>
      <c r="C309" s="135"/>
      <c r="D309" s="135"/>
      <c r="E309" s="304" t="s">
        <v>315</v>
      </c>
      <c r="F309" s="135"/>
      <c r="G309" s="136"/>
      <c r="H309" s="119"/>
      <c r="I309" s="466" t="s">
        <v>60</v>
      </c>
      <c r="J309" s="137" t="s">
        <v>28</v>
      </c>
      <c r="K309" s="138"/>
      <c r="L309" s="138"/>
      <c r="M309" s="304" t="s">
        <v>315</v>
      </c>
      <c r="N309" s="138"/>
      <c r="O309" s="139"/>
    </row>
    <row r="310" spans="1:15" ht="14.25" customHeight="1">
      <c r="A310" s="467"/>
      <c r="B310" s="445" t="s">
        <v>81</v>
      </c>
      <c r="C310" s="446"/>
      <c r="D310" s="447"/>
      <c r="E310" s="445"/>
      <c r="F310" s="446"/>
      <c r="G310" s="469"/>
      <c r="H310" s="119"/>
      <c r="I310" s="467"/>
      <c r="J310" s="451" t="s">
        <v>81</v>
      </c>
      <c r="K310" s="452"/>
      <c r="L310" s="471"/>
      <c r="M310" s="451"/>
      <c r="N310" s="452"/>
      <c r="O310" s="453"/>
    </row>
    <row r="311" spans="1:15" ht="14.25" customHeight="1" thickBot="1">
      <c r="A311" s="468"/>
      <c r="B311" s="448"/>
      <c r="C311" s="449"/>
      <c r="D311" s="450"/>
      <c r="E311" s="448"/>
      <c r="F311" s="449"/>
      <c r="G311" s="470"/>
      <c r="H311" s="119"/>
      <c r="I311" s="468"/>
      <c r="J311" s="454"/>
      <c r="K311" s="455"/>
      <c r="L311" s="472"/>
      <c r="M311" s="454"/>
      <c r="N311" s="455"/>
      <c r="O311" s="456"/>
    </row>
    <row r="312" spans="1:15" ht="14.25" customHeight="1" thickBot="1">
      <c r="A312" s="140" t="s">
        <v>27</v>
      </c>
      <c r="B312" s="141"/>
      <c r="C312" s="142" t="s">
        <v>29</v>
      </c>
      <c r="D312" s="141"/>
      <c r="E312" s="141"/>
      <c r="F312" s="126" t="s">
        <v>312</v>
      </c>
      <c r="G312" s="144" t="s">
        <v>120</v>
      </c>
      <c r="H312" s="119"/>
      <c r="I312" s="145" t="s">
        <v>27</v>
      </c>
      <c r="J312" s="146"/>
      <c r="K312" s="147" t="s">
        <v>29</v>
      </c>
      <c r="L312" s="146"/>
      <c r="M312" s="146"/>
      <c r="N312" s="126" t="s">
        <v>312</v>
      </c>
      <c r="O312" s="144" t="s">
        <v>120</v>
      </c>
    </row>
    <row r="313" spans="1:15" ht="14.25" customHeight="1">
      <c r="A313" s="457">
        <f>'出場種目票'!J152</f>
        <v>0</v>
      </c>
      <c r="B313" s="447"/>
      <c r="C313" s="445" t="e">
        <f>IF(A313="","",VLOOKUP(A313,'出場種目票'!$B$338:$K$488,2))</f>
        <v>#N/A</v>
      </c>
      <c r="D313" s="446" t="e">
        <f>IF(C313="","",VLOOKUP(C313,'出場種目票'!$B$338:$K$387,2))</f>
        <v>#N/A</v>
      </c>
      <c r="E313" s="447" t="e">
        <f>IF(D313="","",VLOOKUP(D313,'出場種目票'!$B$338:$K$387,2))</f>
        <v>#N/A</v>
      </c>
      <c r="F313" s="462" t="e">
        <f>'男子申込一覧表'!$A$5&amp;"･"&amp;IF(A313="","",VLOOKUP(A313,'出場種目票'!$B$338:$K$488,4))</f>
        <v>#N/A</v>
      </c>
      <c r="G313" s="464" t="e">
        <f>IF(A313="","",VLOOKUP(A313,'出場種目票'!$B$338:$K$488,5))</f>
        <v>#N/A</v>
      </c>
      <c r="H313" s="119"/>
      <c r="I313" s="457">
        <f>'出場種目票'!J153</f>
        <v>0</v>
      </c>
      <c r="J313" s="447"/>
      <c r="K313" s="445" t="e">
        <f>IF(I313="","",VLOOKUP(I313,'出場種目票'!$B$338:$K$488,2))</f>
        <v>#N/A</v>
      </c>
      <c r="L313" s="446" t="e">
        <f>IF(K313="","",VLOOKUP(K313,'出場種目票'!$B$338:$K$387,2))</f>
        <v>#N/A</v>
      </c>
      <c r="M313" s="447" t="e">
        <f>IF(L313="","",VLOOKUP(L313,'出場種目票'!$B$338:$K$387,2))</f>
        <v>#N/A</v>
      </c>
      <c r="N313" s="462" t="e">
        <f>'男子申込一覧表'!$A$5&amp;"･"&amp;IF(I313="","",VLOOKUP(I313,'出場種目票'!$B$338:$K$488,4))</f>
        <v>#N/A</v>
      </c>
      <c r="O313" s="464" t="e">
        <f>IF(I313="","",VLOOKUP(I313,'出場種目票'!$B$338:$K$488,5))</f>
        <v>#N/A</v>
      </c>
    </row>
    <row r="314" spans="1:15" ht="14.25" customHeight="1" thickBot="1">
      <c r="A314" s="458"/>
      <c r="B314" s="459"/>
      <c r="C314" s="460">
        <f>IF(B314="","",VLOOKUP(B314,'出場種目票'!$B$338:$K$387,2))</f>
      </c>
      <c r="D314" s="461">
        <f>IF(C314="","",VLOOKUP(C314,'出場種目票'!$B$338:$K$387,2))</f>
      </c>
      <c r="E314" s="459">
        <f>IF(D314="","",VLOOKUP(D314,'出場種目票'!$B$338:$K$387,2))</f>
      </c>
      <c r="F314" s="463"/>
      <c r="G314" s="465">
        <f>IF(E314="","",VLOOKUP(E314,'出場種目票'!$B$338:$K$387,5))</f>
      </c>
      <c r="H314" s="119"/>
      <c r="I314" s="458"/>
      <c r="J314" s="459"/>
      <c r="K314" s="460">
        <f>IF(J314="","",VLOOKUP(J314,'出場種目票'!$B$338:$K$387,2))</f>
      </c>
      <c r="L314" s="461">
        <f>IF(K314="","",VLOOKUP(K314,'出場種目票'!$B$338:$K$387,2))</f>
      </c>
      <c r="M314" s="459">
        <f>IF(L314="","",VLOOKUP(L314,'出場種目票'!$B$338:$K$387,2))</f>
      </c>
      <c r="N314" s="463"/>
      <c r="O314" s="465">
        <f>IF(M314="","",VLOOKUP(M314,'出場種目票'!$B$338:$K$387,5))</f>
      </c>
    </row>
    <row r="315" spans="1:15" ht="14.25" customHeight="1">
      <c r="A315" s="119"/>
      <c r="B315" s="119"/>
      <c r="C315" s="119"/>
      <c r="D315" s="119"/>
      <c r="E315" s="119"/>
      <c r="F315" s="119"/>
      <c r="G315" s="119"/>
      <c r="H315" s="132"/>
      <c r="I315" s="133"/>
      <c r="J315" s="133"/>
      <c r="K315" s="133"/>
      <c r="L315" s="133"/>
      <c r="M315" s="133"/>
      <c r="N315" s="133"/>
      <c r="O315" s="133"/>
    </row>
    <row r="316" spans="1:16" ht="14.25" customHeight="1">
      <c r="A316" s="164"/>
      <c r="B316" s="223"/>
      <c r="C316" s="164"/>
      <c r="D316" s="118"/>
      <c r="E316" s="118"/>
      <c r="F316" s="118"/>
      <c r="G316" s="118"/>
      <c r="H316" s="119"/>
      <c r="I316" s="127"/>
      <c r="J316" s="127"/>
      <c r="K316" s="127"/>
      <c r="L316" s="120"/>
      <c r="M316" s="120"/>
      <c r="N316" s="120"/>
      <c r="O316" s="230" t="s">
        <v>153</v>
      </c>
      <c r="P316" s="11"/>
    </row>
    <row r="317" spans="1:15" ht="14.25" customHeight="1" thickBot="1">
      <c r="A317" s="119"/>
      <c r="B317" s="119"/>
      <c r="C317" s="119"/>
      <c r="D317" s="119"/>
      <c r="E317" s="119"/>
      <c r="F317" s="119"/>
      <c r="G317" s="119"/>
      <c r="H317" s="132"/>
      <c r="I317" s="133"/>
      <c r="J317" s="133"/>
      <c r="K317" s="133"/>
      <c r="L317" s="133"/>
      <c r="M317" s="133"/>
      <c r="N317" s="133"/>
      <c r="O317" s="133"/>
    </row>
    <row r="318" spans="1:15" ht="12.75" customHeight="1" thickBot="1">
      <c r="A318" s="466" t="s">
        <v>60</v>
      </c>
      <c r="B318" s="134" t="s">
        <v>28</v>
      </c>
      <c r="C318" s="135"/>
      <c r="D318" s="135"/>
      <c r="E318" s="304" t="s">
        <v>315</v>
      </c>
      <c r="F318" s="135"/>
      <c r="G318" s="136"/>
      <c r="H318" s="119"/>
      <c r="I318" s="466" t="s">
        <v>60</v>
      </c>
      <c r="J318" s="137" t="s">
        <v>28</v>
      </c>
      <c r="K318" s="138"/>
      <c r="L318" s="138"/>
      <c r="M318" s="304" t="s">
        <v>315</v>
      </c>
      <c r="N318" s="138"/>
      <c r="O318" s="139"/>
    </row>
    <row r="319" spans="1:15" ht="15" customHeight="1">
      <c r="A319" s="467"/>
      <c r="B319" s="445" t="s">
        <v>118</v>
      </c>
      <c r="C319" s="446"/>
      <c r="D319" s="447"/>
      <c r="E319" s="445"/>
      <c r="F319" s="446"/>
      <c r="G319" s="469"/>
      <c r="H319" s="119"/>
      <c r="I319" s="467"/>
      <c r="J319" s="445" t="s">
        <v>118</v>
      </c>
      <c r="K319" s="446"/>
      <c r="L319" s="447"/>
      <c r="M319" s="451"/>
      <c r="N319" s="452"/>
      <c r="O319" s="453"/>
    </row>
    <row r="320" spans="1:15" ht="14.25" customHeight="1" thickBot="1">
      <c r="A320" s="468"/>
      <c r="B320" s="448"/>
      <c r="C320" s="449"/>
      <c r="D320" s="450"/>
      <c r="E320" s="448"/>
      <c r="F320" s="449"/>
      <c r="G320" s="470"/>
      <c r="H320" s="119"/>
      <c r="I320" s="468"/>
      <c r="J320" s="448"/>
      <c r="K320" s="449"/>
      <c r="L320" s="450"/>
      <c r="M320" s="454"/>
      <c r="N320" s="455"/>
      <c r="O320" s="456"/>
    </row>
    <row r="321" spans="1:15" ht="12.75" thickBot="1">
      <c r="A321" s="140" t="s">
        <v>27</v>
      </c>
      <c r="B321" s="141"/>
      <c r="C321" s="142" t="s">
        <v>29</v>
      </c>
      <c r="D321" s="141"/>
      <c r="E321" s="141"/>
      <c r="F321" s="126" t="s">
        <v>312</v>
      </c>
      <c r="G321" s="144" t="s">
        <v>120</v>
      </c>
      <c r="H321" s="119"/>
      <c r="I321" s="145" t="s">
        <v>27</v>
      </c>
      <c r="J321" s="146"/>
      <c r="K321" s="147" t="s">
        <v>29</v>
      </c>
      <c r="L321" s="146"/>
      <c r="M321" s="146"/>
      <c r="N321" s="126" t="s">
        <v>312</v>
      </c>
      <c r="O321" s="144" t="s">
        <v>120</v>
      </c>
    </row>
    <row r="322" spans="1:15" ht="14.25" customHeight="1">
      <c r="A322" s="457">
        <f>'出場種目票'!J154</f>
        <v>0</v>
      </c>
      <c r="B322" s="447"/>
      <c r="C322" s="445" t="e">
        <f>IF(A322="","",VLOOKUP(A322,'出場種目票'!$B$338:$K$488,2))</f>
        <v>#N/A</v>
      </c>
      <c r="D322" s="446" t="e">
        <f>IF(C322="","",VLOOKUP(C322,'出場種目票'!$B$338:$K$387,2))</f>
        <v>#N/A</v>
      </c>
      <c r="E322" s="447" t="e">
        <f>IF(D322="","",VLOOKUP(D322,'出場種目票'!$B$338:$K$387,2))</f>
        <v>#N/A</v>
      </c>
      <c r="F322" s="462" t="e">
        <f>'男子申込一覧表'!$A$5&amp;"･"&amp;IF(A322="","",VLOOKUP(A322,'出場種目票'!$B$338:$K$488,4))</f>
        <v>#N/A</v>
      </c>
      <c r="G322" s="464" t="e">
        <f>IF(A322="","",VLOOKUP(A322,'出場種目票'!$B$338:$K$488,5))</f>
        <v>#N/A</v>
      </c>
      <c r="H322" s="119"/>
      <c r="I322" s="457">
        <f>'出場種目票'!J155</f>
        <v>0</v>
      </c>
      <c r="J322" s="447"/>
      <c r="K322" s="445" t="e">
        <f>IF(I322="","",VLOOKUP(I322,'出場種目票'!$B$338:$K$488,2))</f>
        <v>#N/A</v>
      </c>
      <c r="L322" s="446" t="e">
        <f>IF(K322="","",VLOOKUP(K322,'出場種目票'!$B$338:$K$387,2))</f>
        <v>#N/A</v>
      </c>
      <c r="M322" s="447" t="e">
        <f>IF(L322="","",VLOOKUP(L322,'出場種目票'!$B$338:$K$387,2))</f>
        <v>#N/A</v>
      </c>
      <c r="N322" s="462" t="e">
        <f>'男子申込一覧表'!$A$5&amp;"･"&amp;IF(I322="","",VLOOKUP(I322,'出場種目票'!$B$338:$K$488,4))</f>
        <v>#N/A</v>
      </c>
      <c r="O322" s="464" t="e">
        <f>IF(I322="","",VLOOKUP(I322,'出場種目票'!$B$338:$K$488,5))</f>
        <v>#N/A</v>
      </c>
    </row>
    <row r="323" spans="1:15" ht="14.25" customHeight="1" thickBot="1">
      <c r="A323" s="458"/>
      <c r="B323" s="459"/>
      <c r="C323" s="460">
        <f>IF(B323="","",VLOOKUP(B323,'出場種目票'!$B$338:$K$387,2))</f>
      </c>
      <c r="D323" s="461">
        <f>IF(C323="","",VLOOKUP(C323,'出場種目票'!$B$338:$K$387,2))</f>
      </c>
      <c r="E323" s="459">
        <f>IF(D323="","",VLOOKUP(D323,'出場種目票'!$B$338:$K$387,2))</f>
      </c>
      <c r="F323" s="463"/>
      <c r="G323" s="465">
        <f>IF(E323="","",VLOOKUP(E323,'出場種目票'!$B$338:$K$387,5))</f>
      </c>
      <c r="H323" s="119"/>
      <c r="I323" s="458"/>
      <c r="J323" s="459"/>
      <c r="K323" s="460">
        <f>IF(J323="","",VLOOKUP(J323,'出場種目票'!$B$338:$K$387,2))</f>
      </c>
      <c r="L323" s="461">
        <f>IF(K323="","",VLOOKUP(K323,'出場種目票'!$B$338:$K$387,2))</f>
      </c>
      <c r="M323" s="459">
        <f>IF(L323="","",VLOOKUP(L323,'出場種目票'!$B$338:$K$387,2))</f>
      </c>
      <c r="N323" s="463"/>
      <c r="O323" s="465">
        <f>IF(M323="","",VLOOKUP(M323,'出場種目票'!$B$338:$K$387,5))</f>
      </c>
    </row>
    <row r="324" spans="1:15" ht="14.25" customHeight="1" thickBot="1">
      <c r="A324" s="119"/>
      <c r="B324" s="119"/>
      <c r="C324" s="119"/>
      <c r="D324" s="119"/>
      <c r="E324" s="119"/>
      <c r="F324" s="119"/>
      <c r="G324" s="119"/>
      <c r="H324" s="132"/>
      <c r="I324" s="133"/>
      <c r="J324" s="133"/>
      <c r="K324" s="133"/>
      <c r="L324" s="133"/>
      <c r="M324" s="133"/>
      <c r="N324" s="133"/>
      <c r="O324" s="133"/>
    </row>
    <row r="325" spans="1:15" ht="14.25" customHeight="1" thickBot="1">
      <c r="A325" s="466" t="s">
        <v>60</v>
      </c>
      <c r="B325" s="134" t="s">
        <v>28</v>
      </c>
      <c r="C325" s="135"/>
      <c r="D325" s="135"/>
      <c r="E325" s="304" t="s">
        <v>315</v>
      </c>
      <c r="F325" s="135"/>
      <c r="G325" s="136"/>
      <c r="H325" s="119"/>
      <c r="I325" s="466" t="s">
        <v>60</v>
      </c>
      <c r="J325" s="137" t="s">
        <v>28</v>
      </c>
      <c r="K325" s="138"/>
      <c r="L325" s="138"/>
      <c r="M325" s="304" t="s">
        <v>315</v>
      </c>
      <c r="N325" s="138"/>
      <c r="O325" s="139"/>
    </row>
    <row r="326" spans="1:15" ht="14.25" customHeight="1">
      <c r="A326" s="467"/>
      <c r="B326" s="445" t="s">
        <v>118</v>
      </c>
      <c r="C326" s="446"/>
      <c r="D326" s="447"/>
      <c r="E326" s="445"/>
      <c r="F326" s="446"/>
      <c r="G326" s="469"/>
      <c r="H326" s="119"/>
      <c r="I326" s="467"/>
      <c r="J326" s="445" t="s">
        <v>118</v>
      </c>
      <c r="K326" s="446"/>
      <c r="L326" s="447"/>
      <c r="M326" s="451"/>
      <c r="N326" s="452"/>
      <c r="O326" s="453"/>
    </row>
    <row r="327" spans="1:15" ht="14.25" customHeight="1" thickBot="1">
      <c r="A327" s="468"/>
      <c r="B327" s="448"/>
      <c r="C327" s="449"/>
      <c r="D327" s="450"/>
      <c r="E327" s="448"/>
      <c r="F327" s="449"/>
      <c r="G327" s="470"/>
      <c r="H327" s="119"/>
      <c r="I327" s="468"/>
      <c r="J327" s="448"/>
      <c r="K327" s="449"/>
      <c r="L327" s="450"/>
      <c r="M327" s="454"/>
      <c r="N327" s="455"/>
      <c r="O327" s="456"/>
    </row>
    <row r="328" spans="1:15" ht="14.25" customHeight="1" thickBot="1">
      <c r="A328" s="140" t="s">
        <v>27</v>
      </c>
      <c r="B328" s="141"/>
      <c r="C328" s="142" t="s">
        <v>29</v>
      </c>
      <c r="D328" s="141"/>
      <c r="E328" s="141"/>
      <c r="F328" s="126" t="s">
        <v>312</v>
      </c>
      <c r="G328" s="144" t="s">
        <v>120</v>
      </c>
      <c r="H328" s="119"/>
      <c r="I328" s="145" t="s">
        <v>27</v>
      </c>
      <c r="J328" s="146"/>
      <c r="K328" s="147" t="s">
        <v>29</v>
      </c>
      <c r="L328" s="146"/>
      <c r="M328" s="146"/>
      <c r="N328" s="126" t="s">
        <v>312</v>
      </c>
      <c r="O328" s="144" t="s">
        <v>120</v>
      </c>
    </row>
    <row r="329" spans="1:15" ht="14.25" customHeight="1">
      <c r="A329" s="457">
        <f>'出場種目票'!J158</f>
        <v>0</v>
      </c>
      <c r="B329" s="447"/>
      <c r="C329" s="445" t="e">
        <f>IF(A329="","",VLOOKUP(A329,'出場種目票'!$B$338:$K$488,2))</f>
        <v>#N/A</v>
      </c>
      <c r="D329" s="446" t="e">
        <f>IF(C329="","",VLOOKUP(C329,'出場種目票'!$B$338:$K$387,2))</f>
        <v>#N/A</v>
      </c>
      <c r="E329" s="447" t="e">
        <f>IF(D329="","",VLOOKUP(D329,'出場種目票'!$B$338:$K$387,2))</f>
        <v>#N/A</v>
      </c>
      <c r="F329" s="462" t="e">
        <f>'男子申込一覧表'!$A$5&amp;"･"&amp;IF(A329="","",VLOOKUP(A329,'出場種目票'!$B$338:$K$488,4))</f>
        <v>#N/A</v>
      </c>
      <c r="G329" s="464" t="e">
        <f>IF(A329="","",VLOOKUP(A329,'出場種目票'!$B$338:$K$488,5))</f>
        <v>#N/A</v>
      </c>
      <c r="H329" s="119"/>
      <c r="I329" s="457">
        <f>'出場種目票'!J159</f>
        <v>0</v>
      </c>
      <c r="J329" s="447"/>
      <c r="K329" s="445" t="e">
        <f>IF(I329="","",VLOOKUP(I329,'出場種目票'!$B$338:$K$488,2))</f>
        <v>#N/A</v>
      </c>
      <c r="L329" s="446" t="e">
        <f>IF(K329="","",VLOOKUP(K329,'出場種目票'!$B$338:$K$387,2))</f>
        <v>#N/A</v>
      </c>
      <c r="M329" s="447" t="e">
        <f>IF(L329="","",VLOOKUP(L329,'出場種目票'!$B$338:$K$387,2))</f>
        <v>#N/A</v>
      </c>
      <c r="N329" s="462" t="e">
        <f>'男子申込一覧表'!$A$5&amp;"･"&amp;IF(I329="","",VLOOKUP(I329,'出場種目票'!$B$338:$K$488,4))</f>
        <v>#N/A</v>
      </c>
      <c r="O329" s="464" t="e">
        <f>IF(I329="","",VLOOKUP(I329,'出場種目票'!$B$338:$K$488,5))</f>
        <v>#N/A</v>
      </c>
    </row>
    <row r="330" spans="1:15" ht="14.25" customHeight="1" thickBot="1">
      <c r="A330" s="458"/>
      <c r="B330" s="459"/>
      <c r="C330" s="460">
        <f>IF(B330="","",VLOOKUP(B330,'出場種目票'!$B$338:$K$387,2))</f>
      </c>
      <c r="D330" s="461">
        <f>IF(C330="","",VLOOKUP(C330,'出場種目票'!$B$338:$K$387,2))</f>
      </c>
      <c r="E330" s="459">
        <f>IF(D330="","",VLOOKUP(D330,'出場種目票'!$B$338:$K$387,2))</f>
      </c>
      <c r="F330" s="463"/>
      <c r="G330" s="465">
        <f>IF(E330="","",VLOOKUP(E330,'出場種目票'!$B$338:$K$387,5))</f>
      </c>
      <c r="H330" s="119"/>
      <c r="I330" s="458"/>
      <c r="J330" s="459"/>
      <c r="K330" s="460">
        <f>IF(J330="","",VLOOKUP(J330,'出場種目票'!$B$338:$K$387,2))</f>
      </c>
      <c r="L330" s="461">
        <f>IF(K330="","",VLOOKUP(K330,'出場種目票'!$B$338:$K$387,2))</f>
      </c>
      <c r="M330" s="459">
        <f>IF(L330="","",VLOOKUP(L330,'出場種目票'!$B$338:$K$387,2))</f>
      </c>
      <c r="N330" s="463"/>
      <c r="O330" s="465">
        <f>IF(M330="","",VLOOKUP(M330,'出場種目票'!$B$338:$K$387,5))</f>
      </c>
    </row>
    <row r="331" spans="1:15" ht="14.25" customHeight="1" thickBot="1">
      <c r="A331" s="119"/>
      <c r="B331" s="119"/>
      <c r="C331" s="119"/>
      <c r="D331" s="119"/>
      <c r="E331" s="119"/>
      <c r="F331" s="119"/>
      <c r="G331" s="119"/>
      <c r="H331" s="132"/>
      <c r="I331" s="133"/>
      <c r="J331" s="133"/>
      <c r="K331" s="133"/>
      <c r="L331" s="133"/>
      <c r="M331" s="133"/>
      <c r="N331" s="133"/>
      <c r="O331" s="133"/>
    </row>
    <row r="332" spans="1:15" ht="14.25" customHeight="1" thickBot="1">
      <c r="A332" s="466" t="s">
        <v>60</v>
      </c>
      <c r="B332" s="134" t="s">
        <v>28</v>
      </c>
      <c r="C332" s="135"/>
      <c r="D332" s="135"/>
      <c r="E332" s="304" t="s">
        <v>315</v>
      </c>
      <c r="F332" s="135"/>
      <c r="G332" s="136"/>
      <c r="H332" s="119"/>
      <c r="I332" s="466" t="s">
        <v>60</v>
      </c>
      <c r="J332" s="137" t="s">
        <v>28</v>
      </c>
      <c r="K332" s="138"/>
      <c r="L332" s="138"/>
      <c r="M332" s="304" t="s">
        <v>315</v>
      </c>
      <c r="N332" s="138"/>
      <c r="O332" s="139"/>
    </row>
    <row r="333" spans="1:15" ht="14.25" customHeight="1">
      <c r="A333" s="467"/>
      <c r="B333" s="445" t="s">
        <v>118</v>
      </c>
      <c r="C333" s="446"/>
      <c r="D333" s="447"/>
      <c r="E333" s="445"/>
      <c r="F333" s="446"/>
      <c r="G333" s="469"/>
      <c r="H333" s="119"/>
      <c r="I333" s="467"/>
      <c r="J333" s="445" t="s">
        <v>118</v>
      </c>
      <c r="K333" s="446"/>
      <c r="L333" s="447"/>
      <c r="M333" s="451"/>
      <c r="N333" s="452"/>
      <c r="O333" s="453"/>
    </row>
    <row r="334" spans="1:15" ht="14.25" customHeight="1" thickBot="1">
      <c r="A334" s="468"/>
      <c r="B334" s="448"/>
      <c r="C334" s="449"/>
      <c r="D334" s="450"/>
      <c r="E334" s="448"/>
      <c r="F334" s="449"/>
      <c r="G334" s="470"/>
      <c r="H334" s="119"/>
      <c r="I334" s="468"/>
      <c r="J334" s="448"/>
      <c r="K334" s="449"/>
      <c r="L334" s="450"/>
      <c r="M334" s="454"/>
      <c r="N334" s="455"/>
      <c r="O334" s="456"/>
    </row>
    <row r="335" spans="1:15" ht="14.25" customHeight="1" thickBot="1">
      <c r="A335" s="140" t="s">
        <v>27</v>
      </c>
      <c r="B335" s="141"/>
      <c r="C335" s="142" t="s">
        <v>29</v>
      </c>
      <c r="D335" s="141"/>
      <c r="E335" s="141"/>
      <c r="F335" s="126" t="s">
        <v>312</v>
      </c>
      <c r="G335" s="144" t="s">
        <v>120</v>
      </c>
      <c r="H335" s="119"/>
      <c r="I335" s="145" t="s">
        <v>27</v>
      </c>
      <c r="J335" s="146"/>
      <c r="K335" s="147" t="s">
        <v>29</v>
      </c>
      <c r="L335" s="146"/>
      <c r="M335" s="146"/>
      <c r="N335" s="126" t="s">
        <v>312</v>
      </c>
      <c r="O335" s="144" t="s">
        <v>120</v>
      </c>
    </row>
    <row r="336" spans="1:15" ht="14.25" customHeight="1">
      <c r="A336" s="457">
        <f>'出場種目票'!J160</f>
        <v>0</v>
      </c>
      <c r="B336" s="447"/>
      <c r="C336" s="445" t="e">
        <f>IF(A336="","",VLOOKUP(A336,'出場種目票'!$B$338:$K$488,2))</f>
        <v>#N/A</v>
      </c>
      <c r="D336" s="446" t="e">
        <f>IF(C336="","",VLOOKUP(C336,'出場種目票'!$B$338:$K$387,2))</f>
        <v>#N/A</v>
      </c>
      <c r="E336" s="447" t="e">
        <f>IF(D336="","",VLOOKUP(D336,'出場種目票'!$B$338:$K$387,2))</f>
        <v>#N/A</v>
      </c>
      <c r="F336" s="462" t="e">
        <f>'男子申込一覧表'!$A$5&amp;"･"&amp;IF(A336="","",VLOOKUP(A336,'出場種目票'!$B$338:$K$488,4))</f>
        <v>#N/A</v>
      </c>
      <c r="G336" s="464" t="e">
        <f>IF(A336="","",VLOOKUP(A336,'出場種目票'!$B$338:$K$488,5))</f>
        <v>#N/A</v>
      </c>
      <c r="H336" s="119"/>
      <c r="I336" s="457">
        <f>'出場種目票'!J161</f>
        <v>0</v>
      </c>
      <c r="J336" s="447"/>
      <c r="K336" s="445" t="e">
        <f>IF(I336="","",VLOOKUP(I336,'出場種目票'!$B$338:$K$488,2))</f>
        <v>#N/A</v>
      </c>
      <c r="L336" s="446" t="e">
        <f>IF(K336="","",VLOOKUP(K336,'出場種目票'!$B$338:$K$387,2))</f>
        <v>#N/A</v>
      </c>
      <c r="M336" s="447" t="e">
        <f>IF(L336="","",VLOOKUP(L336,'出場種目票'!$B$338:$K$387,2))</f>
        <v>#N/A</v>
      </c>
      <c r="N336" s="462" t="e">
        <f>'男子申込一覧表'!$A$5&amp;"･"&amp;IF(I336="","",VLOOKUP(I336,'出場種目票'!$B$338:$K$488,4))</f>
        <v>#N/A</v>
      </c>
      <c r="O336" s="464" t="e">
        <f>IF(I336="","",VLOOKUP(I336,'出場種目票'!$B$338:$K$488,5))</f>
        <v>#N/A</v>
      </c>
    </row>
    <row r="337" spans="1:15" ht="14.25" customHeight="1" thickBot="1">
      <c r="A337" s="458"/>
      <c r="B337" s="459"/>
      <c r="C337" s="460">
        <f>IF(B337="","",VLOOKUP(B337,'出場種目票'!$B$338:$K$387,2))</f>
      </c>
      <c r="D337" s="461">
        <f>IF(C337="","",VLOOKUP(C337,'出場種目票'!$B$338:$K$387,2))</f>
      </c>
      <c r="E337" s="459">
        <f>IF(D337="","",VLOOKUP(D337,'出場種目票'!$B$338:$K$387,2))</f>
      </c>
      <c r="F337" s="463"/>
      <c r="G337" s="465">
        <f>IF(E337="","",VLOOKUP(E337,'出場種目票'!$B$338:$K$387,5))</f>
      </c>
      <c r="H337" s="119"/>
      <c r="I337" s="458"/>
      <c r="J337" s="459"/>
      <c r="K337" s="460">
        <f>IF(J337="","",VLOOKUP(J337,'出場種目票'!$B$338:$K$387,2))</f>
      </c>
      <c r="L337" s="461">
        <f>IF(K337="","",VLOOKUP(K337,'出場種目票'!$B$338:$K$387,2))</f>
      </c>
      <c r="M337" s="459">
        <f>IF(L337="","",VLOOKUP(L337,'出場種目票'!$B$338:$K$387,2))</f>
      </c>
      <c r="N337" s="463"/>
      <c r="O337" s="465">
        <f>IF(M337="","",VLOOKUP(M337,'出場種目票'!$B$338:$K$387,5))</f>
      </c>
    </row>
    <row r="338" spans="1:15" ht="14.25" customHeight="1" thickBot="1">
      <c r="A338" s="119"/>
      <c r="B338" s="119"/>
      <c r="C338" s="119"/>
      <c r="D338" s="119"/>
      <c r="E338" s="119"/>
      <c r="F338" s="119"/>
      <c r="G338" s="119"/>
      <c r="H338" s="132"/>
      <c r="I338" s="133"/>
      <c r="J338" s="133"/>
      <c r="K338" s="133"/>
      <c r="L338" s="133"/>
      <c r="M338" s="133"/>
      <c r="N338" s="133"/>
      <c r="O338" s="133"/>
    </row>
    <row r="339" spans="1:15" ht="12.75" customHeight="1" thickBot="1">
      <c r="A339" s="466" t="s">
        <v>60</v>
      </c>
      <c r="B339" s="134" t="s">
        <v>28</v>
      </c>
      <c r="C339" s="135"/>
      <c r="D339" s="135"/>
      <c r="E339" s="304" t="s">
        <v>315</v>
      </c>
      <c r="F339" s="135"/>
      <c r="G339" s="136"/>
      <c r="H339" s="119"/>
      <c r="I339" s="466" t="s">
        <v>60</v>
      </c>
      <c r="J339" s="137" t="s">
        <v>28</v>
      </c>
      <c r="K339" s="138"/>
      <c r="L339" s="138"/>
      <c r="M339" s="304" t="s">
        <v>315</v>
      </c>
      <c r="N339" s="138"/>
      <c r="O339" s="139"/>
    </row>
    <row r="340" spans="1:15" ht="15" customHeight="1">
      <c r="A340" s="467"/>
      <c r="B340" s="445" t="s">
        <v>119</v>
      </c>
      <c r="C340" s="446"/>
      <c r="D340" s="447"/>
      <c r="E340" s="445"/>
      <c r="F340" s="446"/>
      <c r="G340" s="469"/>
      <c r="H340" s="119"/>
      <c r="I340" s="467"/>
      <c r="J340" s="445" t="s">
        <v>119</v>
      </c>
      <c r="K340" s="446"/>
      <c r="L340" s="447"/>
      <c r="M340" s="451"/>
      <c r="N340" s="452"/>
      <c r="O340" s="453"/>
    </row>
    <row r="341" spans="1:15" ht="14.25" customHeight="1" thickBot="1">
      <c r="A341" s="468"/>
      <c r="B341" s="448"/>
      <c r="C341" s="449"/>
      <c r="D341" s="450"/>
      <c r="E341" s="448"/>
      <c r="F341" s="449"/>
      <c r="G341" s="470"/>
      <c r="H341" s="119"/>
      <c r="I341" s="468"/>
      <c r="J341" s="448"/>
      <c r="K341" s="449"/>
      <c r="L341" s="450"/>
      <c r="M341" s="454"/>
      <c r="N341" s="455"/>
      <c r="O341" s="456"/>
    </row>
    <row r="342" spans="1:15" ht="12.75" thickBot="1">
      <c r="A342" s="140" t="s">
        <v>27</v>
      </c>
      <c r="B342" s="141"/>
      <c r="C342" s="142" t="s">
        <v>29</v>
      </c>
      <c r="D342" s="141"/>
      <c r="E342" s="141"/>
      <c r="F342" s="126" t="s">
        <v>312</v>
      </c>
      <c r="G342" s="144" t="s">
        <v>120</v>
      </c>
      <c r="H342" s="119"/>
      <c r="I342" s="145" t="s">
        <v>27</v>
      </c>
      <c r="J342" s="146"/>
      <c r="K342" s="147" t="s">
        <v>29</v>
      </c>
      <c r="L342" s="146"/>
      <c r="M342" s="146"/>
      <c r="N342" s="126" t="s">
        <v>312</v>
      </c>
      <c r="O342" s="144" t="s">
        <v>120</v>
      </c>
    </row>
    <row r="343" spans="1:15" ht="14.25" customHeight="1">
      <c r="A343" s="457">
        <f>'出場種目票'!J162</f>
        <v>0</v>
      </c>
      <c r="B343" s="447"/>
      <c r="C343" s="445" t="e">
        <f>IF(A343="","",VLOOKUP(A343,'出場種目票'!$B$338:$K$488,2))</f>
        <v>#N/A</v>
      </c>
      <c r="D343" s="446" t="e">
        <f>IF(C343="","",VLOOKUP(C343,'出場種目票'!$B$338:$K$387,2))</f>
        <v>#N/A</v>
      </c>
      <c r="E343" s="447" t="e">
        <f>IF(D343="","",VLOOKUP(D343,'出場種目票'!$B$338:$K$387,2))</f>
        <v>#N/A</v>
      </c>
      <c r="F343" s="462" t="e">
        <f>'男子申込一覧表'!$A$5&amp;"･"&amp;IF(A343="","",VLOOKUP(A343,'出場種目票'!$B$338:$K$488,4))</f>
        <v>#N/A</v>
      </c>
      <c r="G343" s="464" t="e">
        <f>IF(A343="","",VLOOKUP(A343,'出場種目票'!$B$338:$K$488,5))</f>
        <v>#N/A</v>
      </c>
      <c r="H343" s="119"/>
      <c r="I343" s="457">
        <f>'出場種目票'!J163</f>
        <v>0</v>
      </c>
      <c r="J343" s="447"/>
      <c r="K343" s="445" t="e">
        <f>IF(I343="","",VLOOKUP(I343,'出場種目票'!$B$338:$K$488,2))</f>
        <v>#N/A</v>
      </c>
      <c r="L343" s="446" t="e">
        <f>IF(K343="","",VLOOKUP(K343,'出場種目票'!$B$338:$K$387,2))</f>
        <v>#N/A</v>
      </c>
      <c r="M343" s="447" t="e">
        <f>IF(L343="","",VLOOKUP(L343,'出場種目票'!$B$338:$K$387,2))</f>
        <v>#N/A</v>
      </c>
      <c r="N343" s="462" t="e">
        <f>'男子申込一覧表'!$A$5&amp;"･"&amp;IF(I343="","",VLOOKUP(I343,'出場種目票'!$B$338:$K$488,4))</f>
        <v>#N/A</v>
      </c>
      <c r="O343" s="464" t="e">
        <f>IF(I343="","",VLOOKUP(I343,'出場種目票'!$B$338:$K$488,5))</f>
        <v>#N/A</v>
      </c>
    </row>
    <row r="344" spans="1:15" ht="14.25" customHeight="1" thickBot="1">
      <c r="A344" s="458"/>
      <c r="B344" s="459"/>
      <c r="C344" s="460">
        <f>IF(B344="","",VLOOKUP(B344,'出場種目票'!$B$338:$K$387,2))</f>
      </c>
      <c r="D344" s="461">
        <f>IF(C344="","",VLOOKUP(C344,'出場種目票'!$B$338:$K$387,2))</f>
      </c>
      <c r="E344" s="459">
        <f>IF(D344="","",VLOOKUP(D344,'出場種目票'!$B$338:$K$387,2))</f>
      </c>
      <c r="F344" s="463"/>
      <c r="G344" s="465">
        <f>IF(E344="","",VLOOKUP(E344,'出場種目票'!$B$338:$K$387,5))</f>
      </c>
      <c r="H344" s="119"/>
      <c r="I344" s="458"/>
      <c r="J344" s="459"/>
      <c r="K344" s="460">
        <f>IF(J344="","",VLOOKUP(J344,'出場種目票'!$B$338:$K$387,2))</f>
      </c>
      <c r="L344" s="461">
        <f>IF(K344="","",VLOOKUP(K344,'出場種目票'!$B$338:$K$387,2))</f>
      </c>
      <c r="M344" s="459">
        <f>IF(L344="","",VLOOKUP(L344,'出場種目票'!$B$338:$K$387,2))</f>
      </c>
      <c r="N344" s="463"/>
      <c r="O344" s="465">
        <f>IF(M344="","",VLOOKUP(M344,'出場種目票'!$B$338:$K$387,5))</f>
      </c>
    </row>
    <row r="345" spans="1:15" ht="14.25" customHeight="1" thickBot="1">
      <c r="A345" s="119"/>
      <c r="B345" s="119"/>
      <c r="C345" s="119"/>
      <c r="D345" s="119"/>
      <c r="E345" s="119"/>
      <c r="F345" s="119"/>
      <c r="G345" s="119"/>
      <c r="H345" s="132"/>
      <c r="I345" s="133"/>
      <c r="J345" s="133"/>
      <c r="K345" s="133"/>
      <c r="L345" s="133"/>
      <c r="M345" s="133"/>
      <c r="N345" s="133"/>
      <c r="O345" s="133"/>
    </row>
    <row r="346" spans="1:15" ht="14.25" customHeight="1" thickBot="1">
      <c r="A346" s="466" t="s">
        <v>60</v>
      </c>
      <c r="B346" s="134" t="s">
        <v>28</v>
      </c>
      <c r="C346" s="135"/>
      <c r="D346" s="135"/>
      <c r="E346" s="304" t="s">
        <v>315</v>
      </c>
      <c r="F346" s="135"/>
      <c r="G346" s="136"/>
      <c r="H346" s="119"/>
      <c r="I346" s="466" t="s">
        <v>60</v>
      </c>
      <c r="J346" s="137" t="s">
        <v>28</v>
      </c>
      <c r="K346" s="138"/>
      <c r="L346" s="138"/>
      <c r="M346" s="304" t="s">
        <v>315</v>
      </c>
      <c r="N346" s="138"/>
      <c r="O346" s="139"/>
    </row>
    <row r="347" spans="1:15" ht="14.25" customHeight="1">
      <c r="A347" s="467"/>
      <c r="B347" s="445" t="s">
        <v>119</v>
      </c>
      <c r="C347" s="446"/>
      <c r="D347" s="447"/>
      <c r="E347" s="445"/>
      <c r="F347" s="446"/>
      <c r="G347" s="469"/>
      <c r="H347" s="119"/>
      <c r="I347" s="467"/>
      <c r="J347" s="445" t="s">
        <v>119</v>
      </c>
      <c r="K347" s="446"/>
      <c r="L347" s="447"/>
      <c r="M347" s="451"/>
      <c r="N347" s="452"/>
      <c r="O347" s="453"/>
    </row>
    <row r="348" spans="1:15" ht="14.25" customHeight="1" thickBot="1">
      <c r="A348" s="468"/>
      <c r="B348" s="448"/>
      <c r="C348" s="449"/>
      <c r="D348" s="450"/>
      <c r="E348" s="448"/>
      <c r="F348" s="449"/>
      <c r="G348" s="470"/>
      <c r="H348" s="119"/>
      <c r="I348" s="468"/>
      <c r="J348" s="448"/>
      <c r="K348" s="449"/>
      <c r="L348" s="450"/>
      <c r="M348" s="454"/>
      <c r="N348" s="455"/>
      <c r="O348" s="456"/>
    </row>
    <row r="349" spans="1:15" ht="14.25" customHeight="1" thickBot="1">
      <c r="A349" s="140" t="s">
        <v>27</v>
      </c>
      <c r="B349" s="141"/>
      <c r="C349" s="142" t="s">
        <v>29</v>
      </c>
      <c r="D349" s="141"/>
      <c r="E349" s="141"/>
      <c r="F349" s="126" t="s">
        <v>312</v>
      </c>
      <c r="G349" s="144" t="s">
        <v>120</v>
      </c>
      <c r="H349" s="119"/>
      <c r="I349" s="145" t="s">
        <v>27</v>
      </c>
      <c r="J349" s="146"/>
      <c r="K349" s="147" t="s">
        <v>29</v>
      </c>
      <c r="L349" s="146"/>
      <c r="M349" s="146"/>
      <c r="N349" s="126" t="s">
        <v>312</v>
      </c>
      <c r="O349" s="144" t="s">
        <v>120</v>
      </c>
    </row>
    <row r="350" spans="1:15" ht="14.25" customHeight="1">
      <c r="A350" s="457">
        <f>'出場種目票'!J166</f>
        <v>0</v>
      </c>
      <c r="B350" s="447"/>
      <c r="C350" s="445" t="e">
        <f>IF(A350="","",VLOOKUP(A350,'出場種目票'!$B$338:$K$488,2))</f>
        <v>#N/A</v>
      </c>
      <c r="D350" s="446" t="e">
        <f>IF(C350="","",VLOOKUP(C350,'出場種目票'!$B$338:$K$387,2))</f>
        <v>#N/A</v>
      </c>
      <c r="E350" s="447" t="e">
        <f>IF(D350="","",VLOOKUP(D350,'出場種目票'!$B$338:$K$387,2))</f>
        <v>#N/A</v>
      </c>
      <c r="F350" s="462" t="e">
        <f>'男子申込一覧表'!$A$5&amp;"･"&amp;IF(A350="","",VLOOKUP(A350,'出場種目票'!$B$338:$K$488,4))</f>
        <v>#N/A</v>
      </c>
      <c r="G350" s="464" t="e">
        <f>IF(A350="","",VLOOKUP(A350,'出場種目票'!$B$338:$K$488,5))</f>
        <v>#N/A</v>
      </c>
      <c r="H350" s="119"/>
      <c r="I350" s="457">
        <f>'出場種目票'!J167</f>
        <v>0</v>
      </c>
      <c r="J350" s="447"/>
      <c r="K350" s="445" t="e">
        <f>IF(I350="","",VLOOKUP(I350,'出場種目票'!$B$338:$K$488,2))</f>
        <v>#N/A</v>
      </c>
      <c r="L350" s="446" t="e">
        <f>IF(K350="","",VLOOKUP(K350,'出場種目票'!$B$338:$K$387,2))</f>
        <v>#N/A</v>
      </c>
      <c r="M350" s="447" t="e">
        <f>IF(L350="","",VLOOKUP(L350,'出場種目票'!$B$338:$K$387,2))</f>
        <v>#N/A</v>
      </c>
      <c r="N350" s="462" t="e">
        <f>'男子申込一覧表'!$A$5&amp;"･"&amp;IF(I350="","",VLOOKUP(I350,'出場種目票'!$B$338:$K$488,4))</f>
        <v>#N/A</v>
      </c>
      <c r="O350" s="464" t="e">
        <f>IF(I350="","",VLOOKUP(I350,'出場種目票'!$B$338:$K$488,5))</f>
        <v>#N/A</v>
      </c>
    </row>
    <row r="351" spans="1:15" ht="14.25" customHeight="1" thickBot="1">
      <c r="A351" s="458"/>
      <c r="B351" s="459"/>
      <c r="C351" s="460">
        <f>IF(B351="","",VLOOKUP(B351,'出場種目票'!$B$338:$K$387,2))</f>
      </c>
      <c r="D351" s="461">
        <f>IF(C351="","",VLOOKUP(C351,'出場種目票'!$B$338:$K$387,2))</f>
      </c>
      <c r="E351" s="459">
        <f>IF(D351="","",VLOOKUP(D351,'出場種目票'!$B$338:$K$387,2))</f>
      </c>
      <c r="F351" s="463"/>
      <c r="G351" s="465">
        <f>IF(E351="","",VLOOKUP(E351,'出場種目票'!$B$338:$K$387,5))</f>
      </c>
      <c r="H351" s="119"/>
      <c r="I351" s="458"/>
      <c r="J351" s="459"/>
      <c r="K351" s="460">
        <f>IF(J351="","",VLOOKUP(J351,'出場種目票'!$B$338:$K$387,2))</f>
      </c>
      <c r="L351" s="461">
        <f>IF(K351="","",VLOOKUP(K351,'出場種目票'!$B$338:$K$387,2))</f>
      </c>
      <c r="M351" s="459">
        <f>IF(L351="","",VLOOKUP(L351,'出場種目票'!$B$338:$K$387,2))</f>
      </c>
      <c r="N351" s="463"/>
      <c r="O351" s="465">
        <f>IF(M351="","",VLOOKUP(M351,'出場種目票'!$B$338:$K$387,5))</f>
      </c>
    </row>
    <row r="352" spans="1:15" ht="14.25" customHeight="1" thickBot="1">
      <c r="A352" s="119"/>
      <c r="B352" s="119"/>
      <c r="C352" s="119"/>
      <c r="D352" s="119"/>
      <c r="E352" s="119"/>
      <c r="F352" s="119"/>
      <c r="G352" s="119"/>
      <c r="H352" s="132"/>
      <c r="I352" s="133"/>
      <c r="J352" s="133"/>
      <c r="K352" s="133"/>
      <c r="L352" s="133"/>
      <c r="M352" s="133"/>
      <c r="N352" s="133"/>
      <c r="O352" s="133"/>
    </row>
    <row r="353" spans="1:15" ht="14.25" customHeight="1" thickBot="1">
      <c r="A353" s="466" t="s">
        <v>60</v>
      </c>
      <c r="B353" s="134" t="s">
        <v>28</v>
      </c>
      <c r="C353" s="135"/>
      <c r="D353" s="135"/>
      <c r="E353" s="304" t="s">
        <v>315</v>
      </c>
      <c r="F353" s="135"/>
      <c r="G353" s="136"/>
      <c r="H353" s="119"/>
      <c r="I353" s="466" t="s">
        <v>60</v>
      </c>
      <c r="J353" s="137" t="s">
        <v>28</v>
      </c>
      <c r="K353" s="138"/>
      <c r="L353" s="138"/>
      <c r="M353" s="304" t="s">
        <v>315</v>
      </c>
      <c r="N353" s="138"/>
      <c r="O353" s="139"/>
    </row>
    <row r="354" spans="1:15" ht="14.25" customHeight="1">
      <c r="A354" s="467"/>
      <c r="B354" s="445" t="s">
        <v>119</v>
      </c>
      <c r="C354" s="446"/>
      <c r="D354" s="447"/>
      <c r="E354" s="445"/>
      <c r="F354" s="446"/>
      <c r="G354" s="469"/>
      <c r="H354" s="119"/>
      <c r="I354" s="467"/>
      <c r="J354" s="445" t="s">
        <v>119</v>
      </c>
      <c r="K354" s="446"/>
      <c r="L354" s="447"/>
      <c r="M354" s="451"/>
      <c r="N354" s="452"/>
      <c r="O354" s="453"/>
    </row>
    <row r="355" spans="1:15" ht="14.25" customHeight="1" thickBot="1">
      <c r="A355" s="468"/>
      <c r="B355" s="448"/>
      <c r="C355" s="449"/>
      <c r="D355" s="450"/>
      <c r="E355" s="448"/>
      <c r="F355" s="449"/>
      <c r="G355" s="470"/>
      <c r="H355" s="119"/>
      <c r="I355" s="468"/>
      <c r="J355" s="448"/>
      <c r="K355" s="449"/>
      <c r="L355" s="450"/>
      <c r="M355" s="454"/>
      <c r="N355" s="455"/>
      <c r="O355" s="456"/>
    </row>
    <row r="356" spans="1:15" ht="14.25" customHeight="1" thickBot="1">
      <c r="A356" s="140" t="s">
        <v>27</v>
      </c>
      <c r="B356" s="141"/>
      <c r="C356" s="142" t="s">
        <v>29</v>
      </c>
      <c r="D356" s="141"/>
      <c r="E356" s="141"/>
      <c r="F356" s="126" t="s">
        <v>312</v>
      </c>
      <c r="G356" s="144" t="s">
        <v>120</v>
      </c>
      <c r="H356" s="119"/>
      <c r="I356" s="145" t="s">
        <v>27</v>
      </c>
      <c r="J356" s="146"/>
      <c r="K356" s="147" t="s">
        <v>29</v>
      </c>
      <c r="L356" s="146"/>
      <c r="M356" s="146"/>
      <c r="N356" s="126" t="s">
        <v>312</v>
      </c>
      <c r="O356" s="144" t="s">
        <v>120</v>
      </c>
    </row>
    <row r="357" spans="1:15" ht="14.25" customHeight="1">
      <c r="A357" s="457">
        <f>'出場種目票'!J168</f>
        <v>0</v>
      </c>
      <c r="B357" s="447"/>
      <c r="C357" s="445" t="e">
        <f>IF(A357="","",VLOOKUP(A357,'出場種目票'!$B$338:$K$488,2))</f>
        <v>#N/A</v>
      </c>
      <c r="D357" s="446" t="e">
        <f>IF(C357="","",VLOOKUP(C357,'出場種目票'!$B$338:$K$387,2))</f>
        <v>#N/A</v>
      </c>
      <c r="E357" s="447" t="e">
        <f>IF(D357="","",VLOOKUP(D357,'出場種目票'!$B$338:$K$387,2))</f>
        <v>#N/A</v>
      </c>
      <c r="F357" s="462" t="e">
        <f>'男子申込一覧表'!$A$5&amp;"･"&amp;IF(A357="","",VLOOKUP(A357,'出場種目票'!$B$338:$K$488,4))</f>
        <v>#N/A</v>
      </c>
      <c r="G357" s="464" t="e">
        <f>IF(A357="","",VLOOKUP(A357,'出場種目票'!$B$338:$K$488,5))</f>
        <v>#N/A</v>
      </c>
      <c r="H357" s="119"/>
      <c r="I357" s="457">
        <f>'出場種目票'!J169</f>
        <v>0</v>
      </c>
      <c r="J357" s="447"/>
      <c r="K357" s="445" t="e">
        <f>IF(I357="","",VLOOKUP(I357,'出場種目票'!$B$338:$K$488,2))</f>
        <v>#N/A</v>
      </c>
      <c r="L357" s="446" t="e">
        <f>IF(K357="","",VLOOKUP(K357,'出場種目票'!$B$338:$K$387,2))</f>
        <v>#N/A</v>
      </c>
      <c r="M357" s="447" t="e">
        <f>IF(L357="","",VLOOKUP(L357,'出場種目票'!$B$338:$K$387,2))</f>
        <v>#N/A</v>
      </c>
      <c r="N357" s="462" t="e">
        <f>'男子申込一覧表'!$A$5&amp;"･"&amp;IF(I357="","",VLOOKUP(I357,'出場種目票'!$B$338:$K$488,4))</f>
        <v>#N/A</v>
      </c>
      <c r="O357" s="464" t="e">
        <f>IF(I357="","",VLOOKUP(I357,'出場種目票'!$B$338:$K$488,5))</f>
        <v>#N/A</v>
      </c>
    </row>
    <row r="358" spans="1:15" ht="14.25" customHeight="1" thickBot="1">
      <c r="A358" s="458"/>
      <c r="B358" s="459"/>
      <c r="C358" s="460">
        <f>IF(B358="","",VLOOKUP(B358,'出場種目票'!$B$338:$K$387,2))</f>
      </c>
      <c r="D358" s="461">
        <f>IF(C358="","",VLOOKUP(C358,'出場種目票'!$B$338:$K$387,2))</f>
      </c>
      <c r="E358" s="459">
        <f>IF(D358="","",VLOOKUP(D358,'出場種目票'!$B$338:$K$387,2))</f>
      </c>
      <c r="F358" s="463"/>
      <c r="G358" s="465">
        <f>IF(E358="","",VLOOKUP(E358,'出場種目票'!$B$338:$K$387,5))</f>
      </c>
      <c r="H358" s="119"/>
      <c r="I358" s="458"/>
      <c r="J358" s="459"/>
      <c r="K358" s="460">
        <f>IF(J358="","",VLOOKUP(J358,'出場種目票'!$B$338:$K$387,2))</f>
      </c>
      <c r="L358" s="461">
        <f>IF(K358="","",VLOOKUP(K358,'出場種目票'!$B$338:$K$387,2))</f>
      </c>
      <c r="M358" s="459">
        <f>IF(L358="","",VLOOKUP(L358,'出場種目票'!$B$338:$K$387,2))</f>
      </c>
      <c r="N358" s="463"/>
      <c r="O358" s="465">
        <f>IF(M358="","",VLOOKUP(M358,'出場種目票'!$B$338:$K$387,5))</f>
      </c>
    </row>
    <row r="359" spans="1:15" ht="14.25" customHeight="1" thickBot="1">
      <c r="A359" s="119"/>
      <c r="B359" s="119"/>
      <c r="C359" s="119"/>
      <c r="D359" s="119"/>
      <c r="E359" s="119"/>
      <c r="F359" s="119"/>
      <c r="G359" s="119"/>
      <c r="H359" s="132"/>
      <c r="I359" s="133"/>
      <c r="J359" s="133"/>
      <c r="K359" s="133"/>
      <c r="L359" s="133"/>
      <c r="M359" s="133"/>
      <c r="N359" s="133"/>
      <c r="O359" s="133"/>
    </row>
    <row r="360" spans="1:15" ht="12.75" customHeight="1" thickBot="1">
      <c r="A360" s="466" t="s">
        <v>60</v>
      </c>
      <c r="B360" s="134" t="s">
        <v>28</v>
      </c>
      <c r="C360" s="135"/>
      <c r="D360" s="135"/>
      <c r="E360" s="304" t="s">
        <v>315</v>
      </c>
      <c r="F360" s="135"/>
      <c r="G360" s="136"/>
      <c r="H360" s="119"/>
      <c r="I360" s="466" t="s">
        <v>60</v>
      </c>
      <c r="J360" s="137" t="s">
        <v>28</v>
      </c>
      <c r="K360" s="138"/>
      <c r="L360" s="138"/>
      <c r="M360" s="304" t="s">
        <v>315</v>
      </c>
      <c r="N360" s="138"/>
      <c r="O360" s="139"/>
    </row>
    <row r="361" spans="1:15" ht="15" customHeight="1">
      <c r="A361" s="467"/>
      <c r="B361" s="445"/>
      <c r="C361" s="446"/>
      <c r="D361" s="447"/>
      <c r="E361" s="445"/>
      <c r="F361" s="446"/>
      <c r="G361" s="469"/>
      <c r="H361" s="119"/>
      <c r="I361" s="467"/>
      <c r="J361" s="451"/>
      <c r="K361" s="452"/>
      <c r="L361" s="471"/>
      <c r="M361" s="451"/>
      <c r="N361" s="452"/>
      <c r="O361" s="453"/>
    </row>
    <row r="362" spans="1:15" ht="14.25" customHeight="1" thickBot="1">
      <c r="A362" s="468"/>
      <c r="B362" s="448"/>
      <c r="C362" s="449"/>
      <c r="D362" s="450"/>
      <c r="E362" s="448"/>
      <c r="F362" s="449"/>
      <c r="G362" s="470"/>
      <c r="H362" s="119"/>
      <c r="I362" s="468"/>
      <c r="J362" s="454"/>
      <c r="K362" s="455"/>
      <c r="L362" s="472"/>
      <c r="M362" s="454"/>
      <c r="N362" s="455"/>
      <c r="O362" s="456"/>
    </row>
    <row r="363" spans="1:15" ht="12.75" thickBot="1">
      <c r="A363" s="140" t="s">
        <v>27</v>
      </c>
      <c r="B363" s="141"/>
      <c r="C363" s="142" t="s">
        <v>29</v>
      </c>
      <c r="D363" s="141"/>
      <c r="E363" s="141"/>
      <c r="F363" s="126" t="s">
        <v>312</v>
      </c>
      <c r="G363" s="144" t="s">
        <v>120</v>
      </c>
      <c r="H363" s="119"/>
      <c r="I363" s="145" t="s">
        <v>27</v>
      </c>
      <c r="J363" s="146"/>
      <c r="K363" s="147" t="s">
        <v>29</v>
      </c>
      <c r="L363" s="146"/>
      <c r="M363" s="146"/>
      <c r="N363" s="126" t="s">
        <v>312</v>
      </c>
      <c r="O363" s="144" t="s">
        <v>120</v>
      </c>
    </row>
    <row r="364" spans="1:15" ht="14.25" customHeight="1">
      <c r="A364" s="457"/>
      <c r="B364" s="447"/>
      <c r="C364" s="445">
        <f>IF(A364="","",VLOOKUP(A364,'出場種目票'!$B$338:$K$387,2))</f>
      </c>
      <c r="D364" s="446">
        <f>IF(C364="","",VLOOKUP(C364,'出場種目票'!$B$338:$K$387,2))</f>
      </c>
      <c r="E364" s="447">
        <f>IF(D364="","",VLOOKUP(D364,'出場種目票'!$B$338:$K$387,2))</f>
      </c>
      <c r="F364" s="462" t="str">
        <f>'男子申込一覧表'!$A$5&amp;"･"&amp;IF(A364="","",VLOOKUP(A364,'出場種目票'!$B$338:$K$488,4))</f>
        <v>0･</v>
      </c>
      <c r="G364" s="464">
        <f>IF(A364="","",VLOOKUP(A364,'出場種目票'!$B$338:$K$387,5))</f>
      </c>
      <c r="H364" s="119"/>
      <c r="I364" s="520"/>
      <c r="J364" s="471"/>
      <c r="K364" s="445">
        <f>IF(I364="","",VLOOKUP(I364,'出場種目票'!$B$338:$K$387,2))</f>
      </c>
      <c r="L364" s="446">
        <f>IF(K364="","",VLOOKUP(K364,'出場種目票'!$B$338:$K$387,2))</f>
      </c>
      <c r="M364" s="447">
        <f>IF(L364="","",VLOOKUP(L364,'出場種目票'!$B$338:$K$387,2))</f>
      </c>
      <c r="N364" s="462" t="str">
        <f>'男子申込一覧表'!$A$5&amp;"･"&amp;IF(I364="","",VLOOKUP(I364,'出場種目票'!$B$338:$K$488,4))</f>
        <v>0･</v>
      </c>
      <c r="O364" s="464">
        <f>IF(I364="","",VLOOKUP(I364,'出場種目票'!$B$338:$K$387,5))</f>
      </c>
    </row>
    <row r="365" spans="1:15" ht="14.25" customHeight="1" thickBot="1">
      <c r="A365" s="458"/>
      <c r="B365" s="459"/>
      <c r="C365" s="460">
        <f>IF(B365="","",VLOOKUP(B365,'出場種目票'!$B$338:$K$387,2))</f>
      </c>
      <c r="D365" s="461">
        <f>IF(C365="","",VLOOKUP(C365,'出場種目票'!$B$338:$K$387,2))</f>
      </c>
      <c r="E365" s="459">
        <f>IF(D365="","",VLOOKUP(D365,'出場種目票'!$B$338:$K$387,2))</f>
      </c>
      <c r="F365" s="463"/>
      <c r="G365" s="465">
        <f>IF(E365="","",VLOOKUP(E365,'出場種目票'!$B$338:$K$387,5))</f>
      </c>
      <c r="H365" s="119"/>
      <c r="I365" s="521"/>
      <c r="J365" s="522"/>
      <c r="K365" s="460">
        <f>IF(J365="","",VLOOKUP(J365,'出場種目票'!$B$338:$K$387,2))</f>
      </c>
      <c r="L365" s="461">
        <f>IF(K365="","",VLOOKUP(K365,'出場種目票'!$B$338:$K$387,2))</f>
      </c>
      <c r="M365" s="459">
        <f>IF(L365="","",VLOOKUP(L365,'出場種目票'!$B$338:$K$387,2))</f>
      </c>
      <c r="N365" s="463"/>
      <c r="O365" s="465">
        <f>IF(M365="","",VLOOKUP(M365,'出場種目票'!$B$338:$K$387,5))</f>
      </c>
    </row>
    <row r="366" ht="14.25" customHeight="1" thickBot="1"/>
    <row r="367" spans="1:15" ht="14.25" customHeight="1" thickBot="1">
      <c r="A367" s="466" t="s">
        <v>60</v>
      </c>
      <c r="B367" s="134" t="s">
        <v>28</v>
      </c>
      <c r="C367" s="135"/>
      <c r="D367" s="135"/>
      <c r="E367" s="304" t="s">
        <v>315</v>
      </c>
      <c r="F367" s="135"/>
      <c r="G367" s="136"/>
      <c r="I367" s="466" t="s">
        <v>60</v>
      </c>
      <c r="J367" s="137" t="s">
        <v>28</v>
      </c>
      <c r="K367" s="138"/>
      <c r="L367" s="138"/>
      <c r="M367" s="304" t="s">
        <v>315</v>
      </c>
      <c r="N367" s="138"/>
      <c r="O367" s="139"/>
    </row>
    <row r="368" spans="1:15" ht="14.25" customHeight="1">
      <c r="A368" s="467"/>
      <c r="B368" s="445"/>
      <c r="C368" s="446"/>
      <c r="D368" s="447"/>
      <c r="E368" s="445"/>
      <c r="F368" s="446"/>
      <c r="G368" s="469"/>
      <c r="I368" s="467"/>
      <c r="J368" s="451"/>
      <c r="K368" s="452"/>
      <c r="L368" s="471"/>
      <c r="M368" s="451"/>
      <c r="N368" s="452"/>
      <c r="O368" s="453"/>
    </row>
    <row r="369" spans="1:15" ht="14.25" customHeight="1" thickBot="1">
      <c r="A369" s="468"/>
      <c r="B369" s="448"/>
      <c r="C369" s="449"/>
      <c r="D369" s="450"/>
      <c r="E369" s="448"/>
      <c r="F369" s="449"/>
      <c r="G369" s="470"/>
      <c r="I369" s="468"/>
      <c r="J369" s="454"/>
      <c r="K369" s="455"/>
      <c r="L369" s="472"/>
      <c r="M369" s="454"/>
      <c r="N369" s="455"/>
      <c r="O369" s="456"/>
    </row>
    <row r="370" spans="1:15" ht="14.25" customHeight="1" thickBot="1">
      <c r="A370" s="140" t="s">
        <v>27</v>
      </c>
      <c r="B370" s="141"/>
      <c r="C370" s="142" t="s">
        <v>29</v>
      </c>
      <c r="D370" s="141"/>
      <c r="E370" s="141"/>
      <c r="F370" s="126" t="s">
        <v>312</v>
      </c>
      <c r="G370" s="144" t="s">
        <v>120</v>
      </c>
      <c r="I370" s="145" t="s">
        <v>27</v>
      </c>
      <c r="J370" s="146"/>
      <c r="K370" s="147" t="s">
        <v>29</v>
      </c>
      <c r="L370" s="146"/>
      <c r="M370" s="146"/>
      <c r="N370" s="126" t="s">
        <v>312</v>
      </c>
      <c r="O370" s="144" t="s">
        <v>120</v>
      </c>
    </row>
    <row r="371" spans="1:15" ht="14.25" customHeight="1">
      <c r="A371" s="457"/>
      <c r="B371" s="447"/>
      <c r="C371" s="445">
        <f>IF(A371="","",VLOOKUP(A371,'出場種目票'!$B$338:$K$387,2))</f>
      </c>
      <c r="D371" s="446">
        <f>IF(C371="","",VLOOKUP(C371,'出場種目票'!$B$338:$K$387,2))</f>
      </c>
      <c r="E371" s="447">
        <f>IF(D371="","",VLOOKUP(D371,'出場種目票'!$B$338:$K$387,2))</f>
      </c>
      <c r="F371" s="462" t="str">
        <f>'男子申込一覧表'!$A$5&amp;"･"&amp;IF(A371="","",VLOOKUP(A371,'出場種目票'!$B$338:$K$488,4))</f>
        <v>0･</v>
      </c>
      <c r="G371" s="464">
        <f>IF(A371="","",VLOOKUP(A371,'出場種目票'!$B$338:$K$387,5))</f>
      </c>
      <c r="I371" s="520"/>
      <c r="J371" s="471"/>
      <c r="K371" s="445">
        <f>IF(I371="","",VLOOKUP(I371,'出場種目票'!$B$338:$K$387,2))</f>
      </c>
      <c r="L371" s="446">
        <f>IF(K371="","",VLOOKUP(K371,'出場種目票'!$B$338:$K$387,2))</f>
      </c>
      <c r="M371" s="447">
        <f>IF(L371="","",VLOOKUP(L371,'出場種目票'!$B$338:$K$387,2))</f>
      </c>
      <c r="N371" s="462" t="str">
        <f>'男子申込一覧表'!$A$5&amp;"･"&amp;IF(I371="","",VLOOKUP(I371,'出場種目票'!$B$338:$K$488,4))</f>
        <v>0･</v>
      </c>
      <c r="O371" s="464">
        <f>IF(I371="","",VLOOKUP(I371,'出場種目票'!$B$338:$K$387,5))</f>
      </c>
    </row>
    <row r="372" spans="1:15" ht="14.25" customHeight="1" thickBot="1">
      <c r="A372" s="458"/>
      <c r="B372" s="459"/>
      <c r="C372" s="460">
        <f>IF(B372="","",VLOOKUP(B372,'出場種目票'!$B$338:$K$387,2))</f>
      </c>
      <c r="D372" s="461">
        <f>IF(C372="","",VLOOKUP(C372,'出場種目票'!$B$338:$K$387,2))</f>
      </c>
      <c r="E372" s="459">
        <f>IF(D372="","",VLOOKUP(D372,'出場種目票'!$B$338:$K$387,2))</f>
      </c>
      <c r="F372" s="463"/>
      <c r="G372" s="465">
        <f>IF(E372="","",VLOOKUP(E372,'出場種目票'!$B$338:$K$387,5))</f>
      </c>
      <c r="I372" s="521"/>
      <c r="J372" s="522"/>
      <c r="K372" s="460">
        <f>IF(J372="","",VLOOKUP(J372,'出場種目票'!$B$338:$K$387,2))</f>
      </c>
      <c r="L372" s="461">
        <f>IF(K372="","",VLOOKUP(K372,'出場種目票'!$B$338:$K$387,2))</f>
      </c>
      <c r="M372" s="459">
        <f>IF(L372="","",VLOOKUP(L372,'出場種目票'!$B$338:$K$387,2))</f>
      </c>
      <c r="N372" s="463"/>
      <c r="O372" s="465">
        <f>IF(M372="","",VLOOKUP(M372,'出場種目票'!$B$338:$K$387,5))</f>
      </c>
    </row>
    <row r="373" spans="1:15" ht="14.25" customHeight="1" thickBot="1">
      <c r="A373" s="118"/>
      <c r="B373" s="118"/>
      <c r="C373" s="118"/>
      <c r="D373" s="118"/>
      <c r="E373" s="118"/>
      <c r="F373" s="118"/>
      <c r="G373" s="118"/>
      <c r="I373" s="120"/>
      <c r="J373" s="120"/>
      <c r="K373" s="118"/>
      <c r="L373" s="118"/>
      <c r="M373" s="118"/>
      <c r="N373" s="118"/>
      <c r="O373" s="118"/>
    </row>
    <row r="374" spans="1:16" ht="12" customHeight="1">
      <c r="A374" s="514" t="s">
        <v>1</v>
      </c>
      <c r="B374" s="487" t="s">
        <v>113</v>
      </c>
      <c r="C374" s="488"/>
      <c r="D374" s="489"/>
      <c r="E374" s="493" t="s">
        <v>316</v>
      </c>
      <c r="F374" s="494"/>
      <c r="G374" s="495"/>
      <c r="H374" s="119"/>
      <c r="I374" s="517" t="s">
        <v>1</v>
      </c>
      <c r="J374" s="487" t="s">
        <v>113</v>
      </c>
      <c r="K374" s="488"/>
      <c r="L374" s="489"/>
      <c r="M374" s="493" t="s">
        <v>316</v>
      </c>
      <c r="N374" s="494"/>
      <c r="O374" s="495"/>
      <c r="P374" s="11"/>
    </row>
    <row r="375" spans="1:16" ht="12.75" customHeight="1" thickBot="1">
      <c r="A375" s="515"/>
      <c r="B375" s="490"/>
      <c r="C375" s="491"/>
      <c r="D375" s="492"/>
      <c r="E375" s="496"/>
      <c r="F375" s="497"/>
      <c r="G375" s="498"/>
      <c r="H375" s="119"/>
      <c r="I375" s="518"/>
      <c r="J375" s="490"/>
      <c r="K375" s="491"/>
      <c r="L375" s="492"/>
      <c r="M375" s="496"/>
      <c r="N375" s="497"/>
      <c r="O375" s="498"/>
      <c r="P375" s="11"/>
    </row>
    <row r="376" spans="1:16" ht="12" customHeight="1">
      <c r="A376" s="515"/>
      <c r="B376" s="499" t="s">
        <v>321</v>
      </c>
      <c r="C376" s="500"/>
      <c r="D376" s="501"/>
      <c r="E376" s="148"/>
      <c r="F376" s="141"/>
      <c r="G376" s="149"/>
      <c r="H376" s="119"/>
      <c r="I376" s="518"/>
      <c r="J376" s="499" t="s">
        <v>321</v>
      </c>
      <c r="K376" s="500"/>
      <c r="L376" s="501"/>
      <c r="M376" s="150"/>
      <c r="N376" s="146"/>
      <c r="O376" s="151"/>
      <c r="P376" s="11"/>
    </row>
    <row r="377" spans="1:16" ht="14.25" customHeight="1" thickBot="1">
      <c r="A377" s="516"/>
      <c r="B377" s="502"/>
      <c r="C377" s="503"/>
      <c r="D377" s="504"/>
      <c r="E377" s="152"/>
      <c r="F377" s="119"/>
      <c r="G377" s="153"/>
      <c r="H377" s="119"/>
      <c r="I377" s="519"/>
      <c r="J377" s="502"/>
      <c r="K377" s="503"/>
      <c r="L377" s="504"/>
      <c r="M377" s="154"/>
      <c r="N377" s="133"/>
      <c r="O377" s="155"/>
      <c r="P377" s="11"/>
    </row>
    <row r="378" spans="1:16" ht="12.75" thickBot="1">
      <c r="A378" s="156" t="s">
        <v>112</v>
      </c>
      <c r="B378" s="157"/>
      <c r="C378" s="158"/>
      <c r="D378" s="159" t="s">
        <v>111</v>
      </c>
      <c r="E378" s="160" t="s">
        <v>30</v>
      </c>
      <c r="F378" s="136"/>
      <c r="G378" s="144" t="s">
        <v>120</v>
      </c>
      <c r="H378" s="119"/>
      <c r="I378" s="156" t="s">
        <v>112</v>
      </c>
      <c r="J378" s="157"/>
      <c r="K378" s="158"/>
      <c r="L378" s="159" t="s">
        <v>111</v>
      </c>
      <c r="M378" s="160" t="s">
        <v>30</v>
      </c>
      <c r="N378" s="136"/>
      <c r="O378" s="144" t="s">
        <v>120</v>
      </c>
      <c r="P378" s="11"/>
    </row>
    <row r="379" spans="1:16" ht="14.25" customHeight="1">
      <c r="A379" s="161" t="s">
        <v>313</v>
      </c>
      <c r="B379" s="162"/>
      <c r="C379" s="163"/>
      <c r="D379" s="485"/>
      <c r="E379" s="457"/>
      <c r="F379" s="469"/>
      <c r="G379" s="464"/>
      <c r="H379" s="119"/>
      <c r="I379" s="161" t="s">
        <v>313</v>
      </c>
      <c r="J379" s="162"/>
      <c r="K379" s="163"/>
      <c r="L379" s="485"/>
      <c r="M379" s="457"/>
      <c r="N379" s="469"/>
      <c r="O379" s="464"/>
      <c r="P379" s="11"/>
    </row>
    <row r="380" spans="1:16" ht="14.25" customHeight="1" thickBot="1">
      <c r="A380" s="505"/>
      <c r="B380" s="506"/>
      <c r="C380" s="507"/>
      <c r="D380" s="486"/>
      <c r="E380" s="475"/>
      <c r="F380" s="470"/>
      <c r="G380" s="465"/>
      <c r="H380" s="119"/>
      <c r="I380" s="505"/>
      <c r="J380" s="506"/>
      <c r="K380" s="507"/>
      <c r="L380" s="486"/>
      <c r="M380" s="475"/>
      <c r="N380" s="470"/>
      <c r="O380" s="465"/>
      <c r="P380" s="11"/>
    </row>
    <row r="381" spans="1:16" ht="14.25" customHeight="1">
      <c r="A381" s="508"/>
      <c r="B381" s="509"/>
      <c r="C381" s="510"/>
      <c r="D381" s="485"/>
      <c r="E381" s="457"/>
      <c r="F381" s="469"/>
      <c r="G381" s="464"/>
      <c r="H381" s="119"/>
      <c r="I381" s="508"/>
      <c r="J381" s="509"/>
      <c r="K381" s="510"/>
      <c r="L381" s="485"/>
      <c r="M381" s="457"/>
      <c r="N381" s="469"/>
      <c r="O381" s="464"/>
      <c r="P381" s="11"/>
    </row>
    <row r="382" spans="1:16" ht="14.25" customHeight="1" thickBot="1">
      <c r="A382" s="508"/>
      <c r="B382" s="509"/>
      <c r="C382" s="510"/>
      <c r="D382" s="486"/>
      <c r="E382" s="475"/>
      <c r="F382" s="470"/>
      <c r="G382" s="465"/>
      <c r="H382" s="119"/>
      <c r="I382" s="508"/>
      <c r="J382" s="509"/>
      <c r="K382" s="510"/>
      <c r="L382" s="486"/>
      <c r="M382" s="475"/>
      <c r="N382" s="470"/>
      <c r="O382" s="465"/>
      <c r="P382" s="11"/>
    </row>
    <row r="383" spans="1:16" ht="14.25" customHeight="1">
      <c r="A383" s="508"/>
      <c r="B383" s="509"/>
      <c r="C383" s="510"/>
      <c r="D383" s="485"/>
      <c r="E383" s="457"/>
      <c r="F383" s="469"/>
      <c r="G383" s="464"/>
      <c r="H383" s="119"/>
      <c r="I383" s="508"/>
      <c r="J383" s="509"/>
      <c r="K383" s="510"/>
      <c r="L383" s="485"/>
      <c r="M383" s="457"/>
      <c r="N383" s="469"/>
      <c r="O383" s="464"/>
      <c r="P383" s="11"/>
    </row>
    <row r="384" spans="1:16" ht="14.25" customHeight="1" thickBot="1">
      <c r="A384" s="511"/>
      <c r="B384" s="512"/>
      <c r="C384" s="513"/>
      <c r="D384" s="486"/>
      <c r="E384" s="475"/>
      <c r="F384" s="470"/>
      <c r="G384" s="465"/>
      <c r="H384" s="119"/>
      <c r="I384" s="511"/>
      <c r="J384" s="512"/>
      <c r="K384" s="513"/>
      <c r="L384" s="486"/>
      <c r="M384" s="475"/>
      <c r="N384" s="470"/>
      <c r="O384" s="465"/>
      <c r="P384" s="11"/>
    </row>
    <row r="385" spans="1:16" ht="14.25" customHeight="1">
      <c r="A385" s="540"/>
      <c r="B385" s="541"/>
      <c r="C385" s="542"/>
      <c r="D385" s="485"/>
      <c r="E385" s="457"/>
      <c r="F385" s="469"/>
      <c r="G385" s="464"/>
      <c r="H385" s="119"/>
      <c r="I385" s="540"/>
      <c r="J385" s="541"/>
      <c r="K385" s="542"/>
      <c r="L385" s="485"/>
      <c r="M385" s="457"/>
      <c r="N385" s="469"/>
      <c r="O385" s="464"/>
      <c r="P385" s="11"/>
    </row>
    <row r="386" spans="1:16" ht="14.25" customHeight="1" thickBot="1">
      <c r="A386" s="508"/>
      <c r="B386" s="509"/>
      <c r="C386" s="510"/>
      <c r="D386" s="486"/>
      <c r="E386" s="475"/>
      <c r="F386" s="470"/>
      <c r="G386" s="465"/>
      <c r="H386" s="119"/>
      <c r="I386" s="508"/>
      <c r="J386" s="509"/>
      <c r="K386" s="510"/>
      <c r="L386" s="486"/>
      <c r="M386" s="475"/>
      <c r="N386" s="470"/>
      <c r="O386" s="465"/>
      <c r="P386" s="11"/>
    </row>
    <row r="387" spans="1:16" ht="14.25" customHeight="1">
      <c r="A387" s="508"/>
      <c r="B387" s="509"/>
      <c r="C387" s="510"/>
      <c r="D387" s="485"/>
      <c r="E387" s="457"/>
      <c r="F387" s="469"/>
      <c r="G387" s="464"/>
      <c r="H387" s="119"/>
      <c r="I387" s="508"/>
      <c r="J387" s="509"/>
      <c r="K387" s="510"/>
      <c r="L387" s="485"/>
      <c r="M387" s="457"/>
      <c r="N387" s="469"/>
      <c r="O387" s="464"/>
      <c r="P387" s="11"/>
    </row>
    <row r="388" spans="1:16" ht="14.25" customHeight="1" thickBot="1">
      <c r="A388" s="508"/>
      <c r="B388" s="509"/>
      <c r="C388" s="510"/>
      <c r="D388" s="486"/>
      <c r="E388" s="475"/>
      <c r="F388" s="470"/>
      <c r="G388" s="465"/>
      <c r="H388" s="119"/>
      <c r="I388" s="508"/>
      <c r="J388" s="509"/>
      <c r="K388" s="510"/>
      <c r="L388" s="486"/>
      <c r="M388" s="475"/>
      <c r="N388" s="470"/>
      <c r="O388" s="465"/>
      <c r="P388" s="11"/>
    </row>
    <row r="389" spans="1:16" ht="14.25" customHeight="1">
      <c r="A389" s="508"/>
      <c r="B389" s="509"/>
      <c r="C389" s="510"/>
      <c r="D389" s="485"/>
      <c r="E389" s="457"/>
      <c r="F389" s="469"/>
      <c r="G389" s="464"/>
      <c r="H389" s="119"/>
      <c r="I389" s="508"/>
      <c r="J389" s="509"/>
      <c r="K389" s="510"/>
      <c r="L389" s="485"/>
      <c r="M389" s="457"/>
      <c r="N389" s="469"/>
      <c r="O389" s="464"/>
      <c r="P389" s="11"/>
    </row>
    <row r="390" spans="1:16" ht="14.25" customHeight="1" thickBot="1">
      <c r="A390" s="543"/>
      <c r="B390" s="544"/>
      <c r="C390" s="545"/>
      <c r="D390" s="486"/>
      <c r="E390" s="475"/>
      <c r="F390" s="470"/>
      <c r="G390" s="465"/>
      <c r="H390" s="119"/>
      <c r="I390" s="543"/>
      <c r="J390" s="544"/>
      <c r="K390" s="545"/>
      <c r="L390" s="486"/>
      <c r="M390" s="475"/>
      <c r="N390" s="470"/>
      <c r="O390" s="465"/>
      <c r="P390" s="11"/>
    </row>
    <row r="391" spans="1:16" ht="12" customHeight="1">
      <c r="A391" s="225"/>
      <c r="B391" s="225"/>
      <c r="C391" s="225"/>
      <c r="D391" s="118"/>
      <c r="E391" s="118"/>
      <c r="F391" s="118"/>
      <c r="G391" s="118"/>
      <c r="H391" s="119"/>
      <c r="I391" s="225"/>
      <c r="J391" s="225"/>
      <c r="K391" s="225"/>
      <c r="L391" s="118"/>
      <c r="M391" s="118"/>
      <c r="N391" s="118"/>
      <c r="O391" s="118"/>
      <c r="P391" s="11"/>
    </row>
    <row r="392" spans="1:16" ht="14.25" customHeight="1">
      <c r="A392" s="164"/>
      <c r="B392" s="223"/>
      <c r="C392" s="164"/>
      <c r="D392" s="118"/>
      <c r="E392" s="118"/>
      <c r="F392" s="118"/>
      <c r="G392" s="118"/>
      <c r="H392" s="119"/>
      <c r="I392" s="127"/>
      <c r="J392" s="127"/>
      <c r="K392" s="127"/>
      <c r="L392" s="120"/>
      <c r="M392" s="120"/>
      <c r="N392" s="120"/>
      <c r="O392" s="230" t="s">
        <v>153</v>
      </c>
      <c r="P392" s="11"/>
    </row>
  </sheetData>
  <sheetProtection/>
  <mergeCells count="808">
    <mergeCell ref="N87:N88"/>
    <mergeCell ref="O87:O88"/>
    <mergeCell ref="A87:B88"/>
    <mergeCell ref="C87:E88"/>
    <mergeCell ref="F87:F88"/>
    <mergeCell ref="G87:G88"/>
    <mergeCell ref="I87:J88"/>
    <mergeCell ref="K87:M88"/>
    <mergeCell ref="C80:E81"/>
    <mergeCell ref="A76:A78"/>
    <mergeCell ref="I76:I78"/>
    <mergeCell ref="A83:A85"/>
    <mergeCell ref="I83:I85"/>
    <mergeCell ref="B84:D85"/>
    <mergeCell ref="E84:G85"/>
    <mergeCell ref="L389:L390"/>
    <mergeCell ref="M389:N390"/>
    <mergeCell ref="O389:O390"/>
    <mergeCell ref="B77:D78"/>
    <mergeCell ref="E77:G78"/>
    <mergeCell ref="J77:L78"/>
    <mergeCell ref="M77:O78"/>
    <mergeCell ref="N80:N81"/>
    <mergeCell ref="O80:O81"/>
    <mergeCell ref="A80:B81"/>
    <mergeCell ref="L385:L386"/>
    <mergeCell ref="M385:N386"/>
    <mergeCell ref="O385:O386"/>
    <mergeCell ref="L387:L388"/>
    <mergeCell ref="M387:N388"/>
    <mergeCell ref="O387:O388"/>
    <mergeCell ref="E387:F388"/>
    <mergeCell ref="G387:G388"/>
    <mergeCell ref="D389:D390"/>
    <mergeCell ref="E389:F390"/>
    <mergeCell ref="G389:G390"/>
    <mergeCell ref="I385:K390"/>
    <mergeCell ref="M381:N382"/>
    <mergeCell ref="O381:O382"/>
    <mergeCell ref="L379:L380"/>
    <mergeCell ref="M379:N380"/>
    <mergeCell ref="O379:O380"/>
    <mergeCell ref="A385:C390"/>
    <mergeCell ref="D385:D386"/>
    <mergeCell ref="E385:F386"/>
    <mergeCell ref="G385:G386"/>
    <mergeCell ref="D387:D388"/>
    <mergeCell ref="D383:D384"/>
    <mergeCell ref="E383:F384"/>
    <mergeCell ref="G383:G384"/>
    <mergeCell ref="L383:L384"/>
    <mergeCell ref="G379:G380"/>
    <mergeCell ref="L381:L382"/>
    <mergeCell ref="M383:N384"/>
    <mergeCell ref="O383:O384"/>
    <mergeCell ref="M191:N192"/>
    <mergeCell ref="O191:O192"/>
    <mergeCell ref="N343:N344"/>
    <mergeCell ref="O343:O344"/>
    <mergeCell ref="N364:N365"/>
    <mergeCell ref="O364:O365"/>
    <mergeCell ref="N371:N372"/>
    <mergeCell ref="O371:O372"/>
    <mergeCell ref="L189:L190"/>
    <mergeCell ref="A380:C384"/>
    <mergeCell ref="I380:K384"/>
    <mergeCell ref="D381:D382"/>
    <mergeCell ref="E381:F382"/>
    <mergeCell ref="G381:G382"/>
    <mergeCell ref="D379:D380"/>
    <mergeCell ref="E379:F380"/>
    <mergeCell ref="D191:D192"/>
    <mergeCell ref="E191:F192"/>
    <mergeCell ref="L181:L182"/>
    <mergeCell ref="M189:N190"/>
    <mergeCell ref="O189:O190"/>
    <mergeCell ref="M181:N182"/>
    <mergeCell ref="M185:N186"/>
    <mergeCell ref="O181:O182"/>
    <mergeCell ref="O185:O186"/>
    <mergeCell ref="L187:L188"/>
    <mergeCell ref="M187:N188"/>
    <mergeCell ref="O187:O188"/>
    <mergeCell ref="E187:F188"/>
    <mergeCell ref="D183:D184"/>
    <mergeCell ref="E183:F184"/>
    <mergeCell ref="L183:L184"/>
    <mergeCell ref="M183:N184"/>
    <mergeCell ref="O183:O184"/>
    <mergeCell ref="L185:L186"/>
    <mergeCell ref="G189:G190"/>
    <mergeCell ref="G187:G188"/>
    <mergeCell ref="D181:D182"/>
    <mergeCell ref="E181:F182"/>
    <mergeCell ref="G181:G182"/>
    <mergeCell ref="G183:G184"/>
    <mergeCell ref="D185:D186"/>
    <mergeCell ref="E185:F186"/>
    <mergeCell ref="G185:G186"/>
    <mergeCell ref="D187:D188"/>
    <mergeCell ref="K136:M137"/>
    <mergeCell ref="B176:D177"/>
    <mergeCell ref="K159:M160"/>
    <mergeCell ref="N159:N160"/>
    <mergeCell ref="A159:B160"/>
    <mergeCell ref="C159:E160"/>
    <mergeCell ref="F159:F160"/>
    <mergeCell ref="A169:A171"/>
    <mergeCell ref="B170:D171"/>
    <mergeCell ref="G159:G160"/>
    <mergeCell ref="I159:J160"/>
    <mergeCell ref="A136:B137"/>
    <mergeCell ref="A182:C186"/>
    <mergeCell ref="A187:C192"/>
    <mergeCell ref="A162:A164"/>
    <mergeCell ref="N136:N137"/>
    <mergeCell ref="C136:E137"/>
    <mergeCell ref="F136:F137"/>
    <mergeCell ref="G136:G137"/>
    <mergeCell ref="I136:J137"/>
    <mergeCell ref="A115:B116"/>
    <mergeCell ref="C115:E116"/>
    <mergeCell ref="O136:O137"/>
    <mergeCell ref="O159:O160"/>
    <mergeCell ref="A155:A157"/>
    <mergeCell ref="I155:I157"/>
    <mergeCell ref="B156:D157"/>
    <mergeCell ref="E156:G157"/>
    <mergeCell ref="J156:L157"/>
    <mergeCell ref="M156:O157"/>
    <mergeCell ref="A132:A134"/>
    <mergeCell ref="I132:I134"/>
    <mergeCell ref="B133:D134"/>
    <mergeCell ref="E133:G134"/>
    <mergeCell ref="J133:L134"/>
    <mergeCell ref="M133:O134"/>
    <mergeCell ref="F115:F116"/>
    <mergeCell ref="G115:G116"/>
    <mergeCell ref="I115:J116"/>
    <mergeCell ref="K115:M116"/>
    <mergeCell ref="N115:N116"/>
    <mergeCell ref="O115:O116"/>
    <mergeCell ref="N94:N95"/>
    <mergeCell ref="O94:O95"/>
    <mergeCell ref="A111:A113"/>
    <mergeCell ref="I111:I113"/>
    <mergeCell ref="B112:D113"/>
    <mergeCell ref="E112:G113"/>
    <mergeCell ref="J112:L113"/>
    <mergeCell ref="M112:O113"/>
    <mergeCell ref="A94:B95"/>
    <mergeCell ref="C94:E95"/>
    <mergeCell ref="F94:F95"/>
    <mergeCell ref="G94:G95"/>
    <mergeCell ref="I94:J95"/>
    <mergeCell ref="K94:M95"/>
    <mergeCell ref="F80:F81"/>
    <mergeCell ref="G80:G81"/>
    <mergeCell ref="I80:J81"/>
    <mergeCell ref="K80:M81"/>
    <mergeCell ref="J84:L85"/>
    <mergeCell ref="M84:O85"/>
    <mergeCell ref="A90:A92"/>
    <mergeCell ref="I90:I92"/>
    <mergeCell ref="B91:D92"/>
    <mergeCell ref="E91:G92"/>
    <mergeCell ref="J91:L92"/>
    <mergeCell ref="M91:O92"/>
    <mergeCell ref="A73:B74"/>
    <mergeCell ref="C73:E74"/>
    <mergeCell ref="F73:F74"/>
    <mergeCell ref="G73:G74"/>
    <mergeCell ref="N73:N74"/>
    <mergeCell ref="O73:O74"/>
    <mergeCell ref="F50:F51"/>
    <mergeCell ref="G50:G51"/>
    <mergeCell ref="I50:J51"/>
    <mergeCell ref="J54:L55"/>
    <mergeCell ref="M54:O55"/>
    <mergeCell ref="O50:O51"/>
    <mergeCell ref="N57:N58"/>
    <mergeCell ref="O57:O58"/>
    <mergeCell ref="I73:J74"/>
    <mergeCell ref="K73:M74"/>
    <mergeCell ref="M70:O71"/>
    <mergeCell ref="I57:J58"/>
    <mergeCell ref="O64:O65"/>
    <mergeCell ref="J61:L62"/>
    <mergeCell ref="M61:O62"/>
    <mergeCell ref="O43:O44"/>
    <mergeCell ref="A69:A71"/>
    <mergeCell ref="I69:I71"/>
    <mergeCell ref="B70:D71"/>
    <mergeCell ref="E70:G71"/>
    <mergeCell ref="K57:M58"/>
    <mergeCell ref="K50:M51"/>
    <mergeCell ref="M47:O48"/>
    <mergeCell ref="I46:I48"/>
    <mergeCell ref="N50:N51"/>
    <mergeCell ref="O36:O37"/>
    <mergeCell ref="J33:L34"/>
    <mergeCell ref="M33:O34"/>
    <mergeCell ref="J70:L71"/>
    <mergeCell ref="I29:J30"/>
    <mergeCell ref="K29:M30"/>
    <mergeCell ref="N29:N30"/>
    <mergeCell ref="J40:L41"/>
    <mergeCell ref="M40:O41"/>
    <mergeCell ref="I43:J44"/>
    <mergeCell ref="B47:D48"/>
    <mergeCell ref="E47:G48"/>
    <mergeCell ref="J47:L48"/>
    <mergeCell ref="I36:J37"/>
    <mergeCell ref="K36:M37"/>
    <mergeCell ref="N36:N37"/>
    <mergeCell ref="K43:M44"/>
    <mergeCell ref="N43:N44"/>
    <mergeCell ref="A36:B37"/>
    <mergeCell ref="C36:E37"/>
    <mergeCell ref="K8:M9"/>
    <mergeCell ref="N8:N9"/>
    <mergeCell ref="J26:L27"/>
    <mergeCell ref="M26:O27"/>
    <mergeCell ref="A29:B30"/>
    <mergeCell ref="C29:E30"/>
    <mergeCell ref="F29:F30"/>
    <mergeCell ref="G29:G30"/>
    <mergeCell ref="O29:O30"/>
    <mergeCell ref="O8:O9"/>
    <mergeCell ref="A8:B9"/>
    <mergeCell ref="C8:E9"/>
    <mergeCell ref="F8:F9"/>
    <mergeCell ref="G8:G9"/>
    <mergeCell ref="B26:D27"/>
    <mergeCell ref="E26:G27"/>
    <mergeCell ref="B12:D13"/>
    <mergeCell ref="E12:G13"/>
    <mergeCell ref="A18:A20"/>
    <mergeCell ref="G22:G23"/>
    <mergeCell ref="I8:J9"/>
    <mergeCell ref="I25:I27"/>
    <mergeCell ref="J5:L6"/>
    <mergeCell ref="M5:O6"/>
    <mergeCell ref="B5:D6"/>
    <mergeCell ref="A4:A6"/>
    <mergeCell ref="E5:G6"/>
    <mergeCell ref="I4:I6"/>
    <mergeCell ref="A11:A13"/>
    <mergeCell ref="I11:I13"/>
    <mergeCell ref="A295:A297"/>
    <mergeCell ref="I295:I297"/>
    <mergeCell ref="B296:D297"/>
    <mergeCell ref="E296:G297"/>
    <mergeCell ref="A274:A276"/>
    <mergeCell ref="I274:I276"/>
    <mergeCell ref="B275:D276"/>
    <mergeCell ref="E275:G276"/>
    <mergeCell ref="I278:J279"/>
    <mergeCell ref="J275:L276"/>
    <mergeCell ref="M275:O276"/>
    <mergeCell ref="A278:B279"/>
    <mergeCell ref="C278:E279"/>
    <mergeCell ref="F278:F279"/>
    <mergeCell ref="G278:G279"/>
    <mergeCell ref="K278:M279"/>
    <mergeCell ref="N278:N279"/>
    <mergeCell ref="O278:O279"/>
    <mergeCell ref="J296:L297"/>
    <mergeCell ref="M296:O297"/>
    <mergeCell ref="A299:B300"/>
    <mergeCell ref="C299:E300"/>
    <mergeCell ref="F299:F300"/>
    <mergeCell ref="G299:G300"/>
    <mergeCell ref="I299:J300"/>
    <mergeCell ref="K299:M300"/>
    <mergeCell ref="N299:N300"/>
    <mergeCell ref="O299:O300"/>
    <mergeCell ref="A318:A320"/>
    <mergeCell ref="I318:I320"/>
    <mergeCell ref="B319:D320"/>
    <mergeCell ref="E319:G320"/>
    <mergeCell ref="I322:J323"/>
    <mergeCell ref="K322:M323"/>
    <mergeCell ref="A322:B323"/>
    <mergeCell ref="C322:E323"/>
    <mergeCell ref="F322:F323"/>
    <mergeCell ref="G322:G323"/>
    <mergeCell ref="A339:A341"/>
    <mergeCell ref="I339:I341"/>
    <mergeCell ref="B340:D341"/>
    <mergeCell ref="E340:G341"/>
    <mergeCell ref="F343:F344"/>
    <mergeCell ref="G343:G344"/>
    <mergeCell ref="I343:J344"/>
    <mergeCell ref="K343:M344"/>
    <mergeCell ref="J319:L320"/>
    <mergeCell ref="M319:O320"/>
    <mergeCell ref="N322:N323"/>
    <mergeCell ref="O322:O323"/>
    <mergeCell ref="A364:B365"/>
    <mergeCell ref="C364:E365"/>
    <mergeCell ref="F364:F365"/>
    <mergeCell ref="G364:G365"/>
    <mergeCell ref="A360:A362"/>
    <mergeCell ref="I360:I362"/>
    <mergeCell ref="B361:D362"/>
    <mergeCell ref="E361:G362"/>
    <mergeCell ref="I364:J365"/>
    <mergeCell ref="K364:M365"/>
    <mergeCell ref="A232:A234"/>
    <mergeCell ref="I232:I234"/>
    <mergeCell ref="B233:D234"/>
    <mergeCell ref="E233:G234"/>
    <mergeCell ref="J361:L362"/>
    <mergeCell ref="M361:O362"/>
    <mergeCell ref="J340:L341"/>
    <mergeCell ref="M340:O341"/>
    <mergeCell ref="A343:B344"/>
    <mergeCell ref="C343:E344"/>
    <mergeCell ref="N257:N258"/>
    <mergeCell ref="O257:O258"/>
    <mergeCell ref="A257:B258"/>
    <mergeCell ref="C257:E258"/>
    <mergeCell ref="F257:F258"/>
    <mergeCell ref="G257:G258"/>
    <mergeCell ref="I257:J258"/>
    <mergeCell ref="K257:M258"/>
    <mergeCell ref="N236:N237"/>
    <mergeCell ref="O236:O237"/>
    <mergeCell ref="A236:B237"/>
    <mergeCell ref="C236:E237"/>
    <mergeCell ref="F236:F237"/>
    <mergeCell ref="G236:G237"/>
    <mergeCell ref="A253:A255"/>
    <mergeCell ref="I253:I255"/>
    <mergeCell ref="B254:D255"/>
    <mergeCell ref="E254:G255"/>
    <mergeCell ref="I236:J237"/>
    <mergeCell ref="K236:M237"/>
    <mergeCell ref="M176:O177"/>
    <mergeCell ref="D199:D200"/>
    <mergeCell ref="E199:F200"/>
    <mergeCell ref="G199:G200"/>
    <mergeCell ref="L199:L200"/>
    <mergeCell ref="G371:G372"/>
    <mergeCell ref="J233:L234"/>
    <mergeCell ref="M233:O234"/>
    <mergeCell ref="E176:G177"/>
    <mergeCell ref="I182:K186"/>
    <mergeCell ref="I367:I369"/>
    <mergeCell ref="J368:L369"/>
    <mergeCell ref="M368:O369"/>
    <mergeCell ref="I371:J372"/>
    <mergeCell ref="M194:O195"/>
    <mergeCell ref="B374:D375"/>
    <mergeCell ref="E374:G375"/>
    <mergeCell ref="A374:A377"/>
    <mergeCell ref="B376:D377"/>
    <mergeCell ref="B178:D179"/>
    <mergeCell ref="J176:L177"/>
    <mergeCell ref="J178:L179"/>
    <mergeCell ref="K371:M372"/>
    <mergeCell ref="J254:L255"/>
    <mergeCell ref="M254:O255"/>
    <mergeCell ref="J374:L375"/>
    <mergeCell ref="M374:O375"/>
    <mergeCell ref="I374:I377"/>
    <mergeCell ref="J376:L377"/>
    <mergeCell ref="A367:A369"/>
    <mergeCell ref="B368:D369"/>
    <mergeCell ref="E368:G369"/>
    <mergeCell ref="A371:B372"/>
    <mergeCell ref="C371:E372"/>
    <mergeCell ref="F371:F372"/>
    <mergeCell ref="I15:J16"/>
    <mergeCell ref="K15:M16"/>
    <mergeCell ref="A15:B16"/>
    <mergeCell ref="C15:E16"/>
    <mergeCell ref="F15:F16"/>
    <mergeCell ref="G15:G16"/>
    <mergeCell ref="I18:I20"/>
    <mergeCell ref="B19:D20"/>
    <mergeCell ref="E19:G20"/>
    <mergeCell ref="I22:J23"/>
    <mergeCell ref="K22:M23"/>
    <mergeCell ref="N22:N23"/>
    <mergeCell ref="M19:O20"/>
    <mergeCell ref="A22:B23"/>
    <mergeCell ref="C22:E23"/>
    <mergeCell ref="F22:F23"/>
    <mergeCell ref="O22:O23"/>
    <mergeCell ref="J12:L13"/>
    <mergeCell ref="M12:O13"/>
    <mergeCell ref="N15:N16"/>
    <mergeCell ref="O15:O16"/>
    <mergeCell ref="A32:A34"/>
    <mergeCell ref="I32:I34"/>
    <mergeCell ref="B33:D34"/>
    <mergeCell ref="E33:G34"/>
    <mergeCell ref="J19:L20"/>
    <mergeCell ref="F36:F37"/>
    <mergeCell ref="G36:G37"/>
    <mergeCell ref="A39:A41"/>
    <mergeCell ref="I39:I41"/>
    <mergeCell ref="B40:D41"/>
    <mergeCell ref="E40:G41"/>
    <mergeCell ref="A25:A27"/>
    <mergeCell ref="A53:A55"/>
    <mergeCell ref="I53:I55"/>
    <mergeCell ref="B54:D55"/>
    <mergeCell ref="E54:G55"/>
    <mergeCell ref="A43:B44"/>
    <mergeCell ref="C43:E44"/>
    <mergeCell ref="F43:F44"/>
    <mergeCell ref="G43:G44"/>
    <mergeCell ref="A46:A48"/>
    <mergeCell ref="A50:B51"/>
    <mergeCell ref="A57:B58"/>
    <mergeCell ref="C57:E58"/>
    <mergeCell ref="A60:A62"/>
    <mergeCell ref="I60:I62"/>
    <mergeCell ref="B61:D62"/>
    <mergeCell ref="E61:G62"/>
    <mergeCell ref="F57:F58"/>
    <mergeCell ref="G57:G58"/>
    <mergeCell ref="C50:E51"/>
    <mergeCell ref="K101:M102"/>
    <mergeCell ref="N101:N102"/>
    <mergeCell ref="O101:O102"/>
    <mergeCell ref="A64:B65"/>
    <mergeCell ref="C64:E65"/>
    <mergeCell ref="F64:F65"/>
    <mergeCell ref="G64:G65"/>
    <mergeCell ref="I64:J65"/>
    <mergeCell ref="K64:M65"/>
    <mergeCell ref="N64:N65"/>
    <mergeCell ref="I104:I106"/>
    <mergeCell ref="B105:D106"/>
    <mergeCell ref="E105:G106"/>
    <mergeCell ref="A97:A99"/>
    <mergeCell ref="I97:I99"/>
    <mergeCell ref="B98:D99"/>
    <mergeCell ref="E98:G99"/>
    <mergeCell ref="I101:J102"/>
    <mergeCell ref="K108:M109"/>
    <mergeCell ref="N108:N109"/>
    <mergeCell ref="O108:O109"/>
    <mergeCell ref="J98:L99"/>
    <mergeCell ref="M98:O99"/>
    <mergeCell ref="A101:B102"/>
    <mergeCell ref="C101:E102"/>
    <mergeCell ref="F101:F102"/>
    <mergeCell ref="G101:G102"/>
    <mergeCell ref="A104:A106"/>
    <mergeCell ref="K122:M123"/>
    <mergeCell ref="N122:N123"/>
    <mergeCell ref="O122:O123"/>
    <mergeCell ref="J105:L106"/>
    <mergeCell ref="M105:O106"/>
    <mergeCell ref="A108:B109"/>
    <mergeCell ref="C108:E109"/>
    <mergeCell ref="F108:F109"/>
    <mergeCell ref="G108:G109"/>
    <mergeCell ref="I108:J109"/>
    <mergeCell ref="I125:I127"/>
    <mergeCell ref="B126:D127"/>
    <mergeCell ref="E126:G127"/>
    <mergeCell ref="A118:A120"/>
    <mergeCell ref="I118:I120"/>
    <mergeCell ref="B119:D120"/>
    <mergeCell ref="E119:G120"/>
    <mergeCell ref="I122:J123"/>
    <mergeCell ref="K129:M130"/>
    <mergeCell ref="N129:N130"/>
    <mergeCell ref="O129:O130"/>
    <mergeCell ref="J119:L120"/>
    <mergeCell ref="M119:O120"/>
    <mergeCell ref="A122:B123"/>
    <mergeCell ref="C122:E123"/>
    <mergeCell ref="F122:F123"/>
    <mergeCell ref="G122:G123"/>
    <mergeCell ref="A125:A127"/>
    <mergeCell ref="K143:M144"/>
    <mergeCell ref="N143:N144"/>
    <mergeCell ref="O143:O144"/>
    <mergeCell ref="J126:L127"/>
    <mergeCell ref="M126:O127"/>
    <mergeCell ref="A129:B130"/>
    <mergeCell ref="C129:E130"/>
    <mergeCell ref="F129:F130"/>
    <mergeCell ref="G129:G130"/>
    <mergeCell ref="I129:J130"/>
    <mergeCell ref="I146:I148"/>
    <mergeCell ref="B147:D148"/>
    <mergeCell ref="E147:G148"/>
    <mergeCell ref="A139:A141"/>
    <mergeCell ref="I139:I141"/>
    <mergeCell ref="B140:D141"/>
    <mergeCell ref="E140:G141"/>
    <mergeCell ref="I143:J144"/>
    <mergeCell ref="K150:M151"/>
    <mergeCell ref="N150:N151"/>
    <mergeCell ref="O150:O151"/>
    <mergeCell ref="J140:L141"/>
    <mergeCell ref="M140:O141"/>
    <mergeCell ref="A143:B144"/>
    <mergeCell ref="C143:E144"/>
    <mergeCell ref="F143:F144"/>
    <mergeCell ref="G143:G144"/>
    <mergeCell ref="A146:A148"/>
    <mergeCell ref="M170:O171"/>
    <mergeCell ref="N166:N167"/>
    <mergeCell ref="O166:O167"/>
    <mergeCell ref="J147:L148"/>
    <mergeCell ref="M147:O148"/>
    <mergeCell ref="A150:B151"/>
    <mergeCell ref="C150:E151"/>
    <mergeCell ref="F150:F151"/>
    <mergeCell ref="G150:G151"/>
    <mergeCell ref="I150:J151"/>
    <mergeCell ref="I162:I164"/>
    <mergeCell ref="J163:L164"/>
    <mergeCell ref="M163:O164"/>
    <mergeCell ref="I166:J167"/>
    <mergeCell ref="K166:M167"/>
    <mergeCell ref="G166:G167"/>
    <mergeCell ref="B163:D164"/>
    <mergeCell ref="E163:G164"/>
    <mergeCell ref="K173:M174"/>
    <mergeCell ref="N173:N174"/>
    <mergeCell ref="I169:I171"/>
    <mergeCell ref="E170:G171"/>
    <mergeCell ref="J170:L171"/>
    <mergeCell ref="A166:B167"/>
    <mergeCell ref="C166:E167"/>
    <mergeCell ref="F166:F167"/>
    <mergeCell ref="I194:I197"/>
    <mergeCell ref="B196:D197"/>
    <mergeCell ref="J196:L197"/>
    <mergeCell ref="O173:O174"/>
    <mergeCell ref="A173:B174"/>
    <mergeCell ref="C173:E174"/>
    <mergeCell ref="F173:F174"/>
    <mergeCell ref="G173:G174"/>
    <mergeCell ref="I173:J174"/>
    <mergeCell ref="E189:F190"/>
    <mergeCell ref="A176:A179"/>
    <mergeCell ref="J194:L195"/>
    <mergeCell ref="I176:I179"/>
    <mergeCell ref="I187:K192"/>
    <mergeCell ref="D189:D190"/>
    <mergeCell ref="G191:G192"/>
    <mergeCell ref="L191:L192"/>
    <mergeCell ref="A194:A197"/>
    <mergeCell ref="B194:D195"/>
    <mergeCell ref="E194:G195"/>
    <mergeCell ref="A200:C204"/>
    <mergeCell ref="I200:K204"/>
    <mergeCell ref="D201:D202"/>
    <mergeCell ref="E201:F202"/>
    <mergeCell ref="G201:G202"/>
    <mergeCell ref="L201:L202"/>
    <mergeCell ref="D203:D204"/>
    <mergeCell ref="E203:F204"/>
    <mergeCell ref="M199:N200"/>
    <mergeCell ref="O199:O200"/>
    <mergeCell ref="M201:N202"/>
    <mergeCell ref="O201:O202"/>
    <mergeCell ref="M203:N204"/>
    <mergeCell ref="O203:O204"/>
    <mergeCell ref="E209:F210"/>
    <mergeCell ref="G209:G210"/>
    <mergeCell ref="D207:D208"/>
    <mergeCell ref="E207:F208"/>
    <mergeCell ref="G203:G204"/>
    <mergeCell ref="L203:L204"/>
    <mergeCell ref="O205:O206"/>
    <mergeCell ref="M207:N208"/>
    <mergeCell ref="O207:O208"/>
    <mergeCell ref="L209:L210"/>
    <mergeCell ref="M209:N210"/>
    <mergeCell ref="O209:O210"/>
    <mergeCell ref="L207:L208"/>
    <mergeCell ref="B212:D213"/>
    <mergeCell ref="E212:G213"/>
    <mergeCell ref="I212:I215"/>
    <mergeCell ref="I205:K210"/>
    <mergeCell ref="L205:L206"/>
    <mergeCell ref="M205:N206"/>
    <mergeCell ref="E205:F206"/>
    <mergeCell ref="G205:G206"/>
    <mergeCell ref="G207:G208"/>
    <mergeCell ref="D209:D210"/>
    <mergeCell ref="A205:C210"/>
    <mergeCell ref="D205:D206"/>
    <mergeCell ref="D217:D218"/>
    <mergeCell ref="E217:F218"/>
    <mergeCell ref="B214:D215"/>
    <mergeCell ref="A218:C222"/>
    <mergeCell ref="D219:D220"/>
    <mergeCell ref="E219:F220"/>
    <mergeCell ref="D221:D222"/>
    <mergeCell ref="A212:A215"/>
    <mergeCell ref="G217:G218"/>
    <mergeCell ref="L217:L218"/>
    <mergeCell ref="J212:L213"/>
    <mergeCell ref="M212:O213"/>
    <mergeCell ref="J214:L215"/>
    <mergeCell ref="M217:N218"/>
    <mergeCell ref="O217:O218"/>
    <mergeCell ref="I218:K222"/>
    <mergeCell ref="G219:G220"/>
    <mergeCell ref="L219:L220"/>
    <mergeCell ref="M219:N220"/>
    <mergeCell ref="O219:O220"/>
    <mergeCell ref="E227:F228"/>
    <mergeCell ref="G227:G228"/>
    <mergeCell ref="E221:F222"/>
    <mergeCell ref="G221:G222"/>
    <mergeCell ref="L221:L222"/>
    <mergeCell ref="M225:N226"/>
    <mergeCell ref="O225:O226"/>
    <mergeCell ref="L227:L228"/>
    <mergeCell ref="D225:D226"/>
    <mergeCell ref="E225:F226"/>
    <mergeCell ref="L225:L226"/>
    <mergeCell ref="M227:N228"/>
    <mergeCell ref="A223:C228"/>
    <mergeCell ref="D223:D224"/>
    <mergeCell ref="E223:F224"/>
    <mergeCell ref="G223:G224"/>
    <mergeCell ref="G225:G226"/>
    <mergeCell ref="D227:D228"/>
    <mergeCell ref="M221:N222"/>
    <mergeCell ref="O221:O222"/>
    <mergeCell ref="I223:K228"/>
    <mergeCell ref="L223:L224"/>
    <mergeCell ref="M223:N224"/>
    <mergeCell ref="O223:O224"/>
    <mergeCell ref="O227:O228"/>
    <mergeCell ref="A246:A248"/>
    <mergeCell ref="I246:I248"/>
    <mergeCell ref="B247:D248"/>
    <mergeCell ref="E247:G248"/>
    <mergeCell ref="A239:A241"/>
    <mergeCell ref="I239:I241"/>
    <mergeCell ref="B240:D241"/>
    <mergeCell ref="E240:G241"/>
    <mergeCell ref="I243:J244"/>
    <mergeCell ref="J240:L241"/>
    <mergeCell ref="M240:O241"/>
    <mergeCell ref="A243:B244"/>
    <mergeCell ref="C243:E244"/>
    <mergeCell ref="F243:F244"/>
    <mergeCell ref="G243:G244"/>
    <mergeCell ref="K243:M244"/>
    <mergeCell ref="N243:N244"/>
    <mergeCell ref="O243:O244"/>
    <mergeCell ref="J247:L248"/>
    <mergeCell ref="M247:O248"/>
    <mergeCell ref="A250:B251"/>
    <mergeCell ref="C250:E251"/>
    <mergeCell ref="F250:F251"/>
    <mergeCell ref="G250:G251"/>
    <mergeCell ref="I250:J251"/>
    <mergeCell ref="K250:M251"/>
    <mergeCell ref="N250:N251"/>
    <mergeCell ref="O250:O251"/>
    <mergeCell ref="A267:A269"/>
    <mergeCell ref="I267:I269"/>
    <mergeCell ref="B268:D269"/>
    <mergeCell ref="E268:G269"/>
    <mergeCell ref="A260:A262"/>
    <mergeCell ref="I260:I262"/>
    <mergeCell ref="B261:D262"/>
    <mergeCell ref="E261:G262"/>
    <mergeCell ref="I264:J265"/>
    <mergeCell ref="J261:L262"/>
    <mergeCell ref="M261:O262"/>
    <mergeCell ref="A264:B265"/>
    <mergeCell ref="C264:E265"/>
    <mergeCell ref="F264:F265"/>
    <mergeCell ref="G264:G265"/>
    <mergeCell ref="K264:M265"/>
    <mergeCell ref="N264:N265"/>
    <mergeCell ref="O264:O265"/>
    <mergeCell ref="J268:L269"/>
    <mergeCell ref="M268:O269"/>
    <mergeCell ref="A271:B272"/>
    <mergeCell ref="C271:E272"/>
    <mergeCell ref="F271:F272"/>
    <mergeCell ref="G271:G272"/>
    <mergeCell ref="I271:J272"/>
    <mergeCell ref="K271:M272"/>
    <mergeCell ref="N271:N272"/>
    <mergeCell ref="O271:O272"/>
    <mergeCell ref="A288:A290"/>
    <mergeCell ref="I288:I290"/>
    <mergeCell ref="B289:D290"/>
    <mergeCell ref="E289:G290"/>
    <mergeCell ref="A281:A283"/>
    <mergeCell ref="I281:I283"/>
    <mergeCell ref="B282:D283"/>
    <mergeCell ref="E282:G283"/>
    <mergeCell ref="I285:J286"/>
    <mergeCell ref="J282:L283"/>
    <mergeCell ref="M282:O283"/>
    <mergeCell ref="A285:B286"/>
    <mergeCell ref="C285:E286"/>
    <mergeCell ref="F285:F286"/>
    <mergeCell ref="G285:G286"/>
    <mergeCell ref="K285:M286"/>
    <mergeCell ref="N285:N286"/>
    <mergeCell ref="O285:O286"/>
    <mergeCell ref="J289:L290"/>
    <mergeCell ref="M289:O290"/>
    <mergeCell ref="A292:B293"/>
    <mergeCell ref="C292:E293"/>
    <mergeCell ref="F292:F293"/>
    <mergeCell ref="G292:G293"/>
    <mergeCell ref="I292:J293"/>
    <mergeCell ref="K292:M293"/>
    <mergeCell ref="N292:N293"/>
    <mergeCell ref="O292:O293"/>
    <mergeCell ref="A309:A311"/>
    <mergeCell ref="I309:I311"/>
    <mergeCell ref="B310:D311"/>
    <mergeCell ref="E310:G311"/>
    <mergeCell ref="A302:A304"/>
    <mergeCell ref="I302:I304"/>
    <mergeCell ref="B303:D304"/>
    <mergeCell ref="E303:G304"/>
    <mergeCell ref="I306:J307"/>
    <mergeCell ref="J303:L304"/>
    <mergeCell ref="M303:O304"/>
    <mergeCell ref="A306:B307"/>
    <mergeCell ref="C306:E307"/>
    <mergeCell ref="F306:F307"/>
    <mergeCell ref="G306:G307"/>
    <mergeCell ref="K306:M307"/>
    <mergeCell ref="N306:N307"/>
    <mergeCell ref="O306:O307"/>
    <mergeCell ref="J310:L311"/>
    <mergeCell ref="M310:O311"/>
    <mergeCell ref="A313:B314"/>
    <mergeCell ref="C313:E314"/>
    <mergeCell ref="F313:F314"/>
    <mergeCell ref="G313:G314"/>
    <mergeCell ref="I313:J314"/>
    <mergeCell ref="K313:M314"/>
    <mergeCell ref="N313:N314"/>
    <mergeCell ref="O313:O314"/>
    <mergeCell ref="A332:A334"/>
    <mergeCell ref="I332:I334"/>
    <mergeCell ref="B333:D334"/>
    <mergeCell ref="E333:G334"/>
    <mergeCell ref="A325:A327"/>
    <mergeCell ref="I325:I327"/>
    <mergeCell ref="B326:D327"/>
    <mergeCell ref="E326:G327"/>
    <mergeCell ref="I329:J330"/>
    <mergeCell ref="J326:L327"/>
    <mergeCell ref="M326:O327"/>
    <mergeCell ref="A329:B330"/>
    <mergeCell ref="C329:E330"/>
    <mergeCell ref="F329:F330"/>
    <mergeCell ref="G329:G330"/>
    <mergeCell ref="K329:M330"/>
    <mergeCell ref="N329:N330"/>
    <mergeCell ref="O329:O330"/>
    <mergeCell ref="J333:L334"/>
    <mergeCell ref="M333:O334"/>
    <mergeCell ref="A336:B337"/>
    <mergeCell ref="C336:E337"/>
    <mergeCell ref="F336:F337"/>
    <mergeCell ref="G336:G337"/>
    <mergeCell ref="I336:J337"/>
    <mergeCell ref="K336:M337"/>
    <mergeCell ref="N336:N337"/>
    <mergeCell ref="O336:O337"/>
    <mergeCell ref="A353:A355"/>
    <mergeCell ref="I353:I355"/>
    <mergeCell ref="B354:D355"/>
    <mergeCell ref="E354:G355"/>
    <mergeCell ref="A346:A348"/>
    <mergeCell ref="I346:I348"/>
    <mergeCell ref="B347:D348"/>
    <mergeCell ref="E347:G348"/>
    <mergeCell ref="I350:J351"/>
    <mergeCell ref="J347:L348"/>
    <mergeCell ref="M347:O348"/>
    <mergeCell ref="A350:B351"/>
    <mergeCell ref="C350:E351"/>
    <mergeCell ref="F350:F351"/>
    <mergeCell ref="G350:G351"/>
    <mergeCell ref="K350:M351"/>
    <mergeCell ref="N350:N351"/>
    <mergeCell ref="O350:O351"/>
    <mergeCell ref="J354:L355"/>
    <mergeCell ref="M354:O355"/>
    <mergeCell ref="A357:B358"/>
    <mergeCell ref="C357:E358"/>
    <mergeCell ref="F357:F358"/>
    <mergeCell ref="G357:G358"/>
    <mergeCell ref="I357:J358"/>
    <mergeCell ref="K357:M358"/>
    <mergeCell ref="N357:N358"/>
    <mergeCell ref="O357:O358"/>
  </mergeCells>
  <printOptions/>
  <pageMargins left="0.78" right="0.66" top="0.69" bottom="0.41" header="0.512" footer="0.34"/>
  <pageSetup horizontalDpi="204" verticalDpi="204" orientation="portrait" paperSize="9" scale="61" r:id="rId1"/>
  <rowBreaks count="4" manualBreakCount="4">
    <brk id="67" max="255" man="1"/>
    <brk id="153" max="255" man="1"/>
    <brk id="230" max="15" man="1"/>
    <brk id="316" max="255" man="1"/>
  </rowBreaks>
</worksheet>
</file>

<file path=xl/worksheets/sheet8.xml><?xml version="1.0" encoding="utf-8"?>
<worksheet xmlns="http://schemas.openxmlformats.org/spreadsheetml/2006/main" xmlns:r="http://schemas.openxmlformats.org/officeDocument/2006/relationships">
  <dimension ref="A1:P342"/>
  <sheetViews>
    <sheetView view="pageBreakPreview" zoomScale="75" zoomScaleNormal="75" zoomScaleSheetLayoutView="75" zoomScalePageLayoutView="0" workbookViewId="0" topLeftCell="A1">
      <selection activeCell="T29" sqref="T29"/>
    </sheetView>
  </sheetViews>
  <sheetFormatPr defaultColWidth="9.21484375" defaultRowHeight="14.25" customHeight="1"/>
  <cols>
    <col min="1" max="1" width="3.21484375" style="10" customWidth="1"/>
    <col min="2" max="2" width="4.88671875" style="10" customWidth="1"/>
    <col min="3" max="3" width="1.66796875" style="10" customWidth="1"/>
    <col min="4" max="4" width="9.77734375" style="10" customWidth="1"/>
    <col min="5" max="5" width="8.77734375" style="10" customWidth="1"/>
    <col min="6" max="6" width="19.77734375" style="10" customWidth="1"/>
    <col min="7" max="7" width="4.3359375" style="10" customWidth="1"/>
    <col min="8" max="8" width="8.77734375" style="10" customWidth="1"/>
    <col min="9" max="9" width="3.21484375" style="10" customWidth="1"/>
    <col min="10" max="10" width="4.88671875" style="10" customWidth="1"/>
    <col min="11" max="11" width="1.66796875" style="10" customWidth="1"/>
    <col min="12" max="12" width="9.77734375" style="10" customWidth="1"/>
    <col min="13" max="13" width="8.77734375" style="10" customWidth="1"/>
    <col min="14" max="14" width="19.77734375" style="10" customWidth="1"/>
    <col min="15" max="15" width="4.6640625" style="10" customWidth="1"/>
    <col min="16" max="16" width="1.2265625" style="10" customWidth="1"/>
    <col min="17" max="16384" width="9.21484375" style="10" customWidth="1"/>
  </cols>
  <sheetData>
    <row r="1" spans="1:13" ht="27" customHeight="1">
      <c r="A1" s="302" t="s">
        <v>340</v>
      </c>
      <c r="M1" s="303" t="s">
        <v>314</v>
      </c>
    </row>
    <row r="2" spans="1:15" ht="15" customHeight="1">
      <c r="A2" s="128"/>
      <c r="O2" s="229" t="s">
        <v>348</v>
      </c>
    </row>
    <row r="3" spans="1:7" ht="9" customHeight="1" thickBot="1">
      <c r="A3" s="11"/>
      <c r="B3" s="11"/>
      <c r="C3" s="11"/>
      <c r="D3" s="11"/>
      <c r="E3" s="11"/>
      <c r="F3" s="11"/>
      <c r="G3" s="11"/>
    </row>
    <row r="4" spans="1:15" ht="12.75" customHeight="1" thickBot="1">
      <c r="A4" s="577" t="s">
        <v>61</v>
      </c>
      <c r="B4" s="17" t="s">
        <v>28</v>
      </c>
      <c r="C4" s="13"/>
      <c r="D4" s="13"/>
      <c r="E4" s="304" t="s">
        <v>315</v>
      </c>
      <c r="F4" s="13"/>
      <c r="G4" s="15"/>
      <c r="H4" s="11"/>
      <c r="I4" s="577" t="s">
        <v>61</v>
      </c>
      <c r="J4" s="30" t="s">
        <v>28</v>
      </c>
      <c r="K4" s="31"/>
      <c r="L4" s="31"/>
      <c r="M4" s="304" t="s">
        <v>315</v>
      </c>
      <c r="N4" s="31"/>
      <c r="O4" s="32"/>
    </row>
    <row r="5" spans="1:15" ht="15" customHeight="1">
      <c r="A5" s="578"/>
      <c r="B5" s="592" t="s">
        <v>95</v>
      </c>
      <c r="C5" s="593"/>
      <c r="D5" s="594"/>
      <c r="E5" s="523"/>
      <c r="F5" s="524"/>
      <c r="G5" s="538"/>
      <c r="H5" s="11"/>
      <c r="I5" s="578"/>
      <c r="J5" s="592" t="s">
        <v>95</v>
      </c>
      <c r="K5" s="593"/>
      <c r="L5" s="594"/>
      <c r="M5" s="529"/>
      <c r="N5" s="530"/>
      <c r="O5" s="531"/>
    </row>
    <row r="6" spans="1:15" ht="14.25" customHeight="1" thickBot="1">
      <c r="A6" s="579"/>
      <c r="B6" s="595"/>
      <c r="C6" s="596"/>
      <c r="D6" s="597"/>
      <c r="E6" s="526"/>
      <c r="F6" s="527"/>
      <c r="G6" s="539"/>
      <c r="H6" s="11"/>
      <c r="I6" s="579"/>
      <c r="J6" s="595"/>
      <c r="K6" s="596"/>
      <c r="L6" s="597"/>
      <c r="M6" s="532"/>
      <c r="N6" s="533"/>
      <c r="O6" s="534"/>
    </row>
    <row r="7" spans="1:15" ht="12.75" thickBot="1">
      <c r="A7" s="12" t="s">
        <v>27</v>
      </c>
      <c r="B7" s="14"/>
      <c r="C7" s="16" t="s">
        <v>29</v>
      </c>
      <c r="D7" s="14"/>
      <c r="E7" s="14"/>
      <c r="F7" s="126" t="s">
        <v>312</v>
      </c>
      <c r="G7" s="131" t="s">
        <v>121</v>
      </c>
      <c r="H7" s="11"/>
      <c r="I7" s="33" t="s">
        <v>27</v>
      </c>
      <c r="J7" s="34"/>
      <c r="K7" s="35" t="s">
        <v>29</v>
      </c>
      <c r="L7" s="34"/>
      <c r="M7" s="34"/>
      <c r="N7" s="126" t="s">
        <v>312</v>
      </c>
      <c r="O7" s="131" t="s">
        <v>121</v>
      </c>
    </row>
    <row r="8" spans="1:15" ht="14.25" customHeight="1">
      <c r="A8" s="548">
        <f>'出場種目票'!J170</f>
        <v>0</v>
      </c>
      <c r="B8" s="554"/>
      <c r="C8" s="557" t="e">
        <f>IF(A8="","",VLOOKUP(A8,'出場種目票'!$B$489:$K$608,2))</f>
        <v>#N/A</v>
      </c>
      <c r="D8" s="558" t="e">
        <f>IF(C8="","",VLOOKUP(C8,'出場種目票'!$B$338:$K$387,2))</f>
        <v>#N/A</v>
      </c>
      <c r="E8" s="554" t="e">
        <f>IF(D8="","",VLOOKUP(D8,'出場種目票'!$B$338:$K$387,2))</f>
        <v>#N/A</v>
      </c>
      <c r="F8" s="561" t="e">
        <f>'男子申込一覧表'!$A$5&amp;"･"&amp;IF(A8="","",VLOOKUP(A8,'出場種目票'!$B$489:$K$608,4))</f>
        <v>#N/A</v>
      </c>
      <c r="G8" s="552" t="e">
        <f>IF(A8="","",VLOOKUP(A8,'出場種目票'!$B$489:$K$608,5))</f>
        <v>#N/A</v>
      </c>
      <c r="H8" s="119"/>
      <c r="I8" s="548">
        <f>'出場種目票'!J171</f>
        <v>0</v>
      </c>
      <c r="J8" s="554"/>
      <c r="K8" s="557" t="e">
        <f>IF(I8="","",VLOOKUP(I8,'出場種目票'!$B$489:$K$608,2))</f>
        <v>#N/A</v>
      </c>
      <c r="L8" s="558" t="e">
        <f>IF(K8="","",VLOOKUP(K8,'出場種目票'!$B$338:$K$387,2))</f>
        <v>#N/A</v>
      </c>
      <c r="M8" s="554" t="e">
        <f>IF(L8="","",VLOOKUP(L8,'出場種目票'!$B$338:$K$387,2))</f>
        <v>#N/A</v>
      </c>
      <c r="N8" s="561" t="e">
        <f>'男子申込一覧表'!$A$5&amp;"･"&amp;IF(I8="","",VLOOKUP(I8,'出場種目票'!$B$489:$K$608,4))</f>
        <v>#N/A</v>
      </c>
      <c r="O8" s="552" t="e">
        <f>IF(I8="","",VLOOKUP(I8,'出場種目票'!$B$489:$K$608,5))</f>
        <v>#N/A</v>
      </c>
    </row>
    <row r="9" spans="1:15" ht="14.25" customHeight="1" thickBot="1">
      <c r="A9" s="555"/>
      <c r="B9" s="556"/>
      <c r="C9" s="559">
        <f>IF(B9="","",VLOOKUP(B9,'出場種目票'!$B$338:$K$387,2))</f>
      </c>
      <c r="D9" s="560">
        <f>IF(C9="","",VLOOKUP(C9,'出場種目票'!$B$338:$K$387,2))</f>
      </c>
      <c r="E9" s="556">
        <f>IF(D9="","",VLOOKUP(D9,'出場種目票'!$B$338:$K$387,2))</f>
      </c>
      <c r="F9" s="562"/>
      <c r="G9" s="553">
        <f>IF(E9="","",VLOOKUP(E9,'出場種目票'!$B$338:$K$387,5))</f>
      </c>
      <c r="H9" s="119"/>
      <c r="I9" s="555"/>
      <c r="J9" s="556"/>
      <c r="K9" s="559">
        <f>IF(J9="","",VLOOKUP(J9,'出場種目票'!$B$338:$K$387,2))</f>
      </c>
      <c r="L9" s="560">
        <f>IF(K9="","",VLOOKUP(K9,'出場種目票'!$B$338:$K$387,2))</f>
      </c>
      <c r="M9" s="556">
        <f>IF(L9="","",VLOOKUP(L9,'出場種目票'!$B$338:$K$387,2))</f>
      </c>
      <c r="N9" s="562"/>
      <c r="O9" s="553">
        <f>IF(M9="","",VLOOKUP(M9,'出場種目票'!$B$338:$K$387,5))</f>
      </c>
    </row>
    <row r="10" spans="1:15" ht="14.25" customHeight="1" thickBot="1">
      <c r="A10" s="119"/>
      <c r="B10" s="119"/>
      <c r="C10" s="119"/>
      <c r="D10" s="119"/>
      <c r="E10" s="119"/>
      <c r="F10" s="119"/>
      <c r="G10" s="119"/>
      <c r="H10" s="132"/>
      <c r="I10" s="133"/>
      <c r="J10" s="133"/>
      <c r="K10" s="133"/>
      <c r="L10" s="133"/>
      <c r="M10" s="133"/>
      <c r="N10" s="133"/>
      <c r="O10" s="133"/>
    </row>
    <row r="11" spans="1:15" ht="14.25" customHeight="1" thickBot="1">
      <c r="A11" s="577" t="s">
        <v>61</v>
      </c>
      <c r="B11" s="17" t="s">
        <v>28</v>
      </c>
      <c r="C11" s="13"/>
      <c r="D11" s="13"/>
      <c r="E11" s="304" t="s">
        <v>315</v>
      </c>
      <c r="F11" s="13"/>
      <c r="G11" s="15"/>
      <c r="H11" s="11"/>
      <c r="I11" s="577" t="s">
        <v>61</v>
      </c>
      <c r="J11" s="30" t="s">
        <v>28</v>
      </c>
      <c r="K11" s="31"/>
      <c r="L11" s="31"/>
      <c r="M11" s="304" t="s">
        <v>315</v>
      </c>
      <c r="N11" s="31"/>
      <c r="O11" s="32"/>
    </row>
    <row r="12" spans="1:15" ht="14.25" customHeight="1">
      <c r="A12" s="578"/>
      <c r="B12" s="592" t="s">
        <v>95</v>
      </c>
      <c r="C12" s="593"/>
      <c r="D12" s="594"/>
      <c r="E12" s="523"/>
      <c r="F12" s="524"/>
      <c r="G12" s="538"/>
      <c r="H12" s="11"/>
      <c r="I12" s="578"/>
      <c r="J12" s="592" t="s">
        <v>95</v>
      </c>
      <c r="K12" s="593"/>
      <c r="L12" s="594"/>
      <c r="M12" s="529"/>
      <c r="N12" s="530"/>
      <c r="O12" s="531"/>
    </row>
    <row r="13" spans="1:15" ht="14.25" customHeight="1" thickBot="1">
      <c r="A13" s="579"/>
      <c r="B13" s="595"/>
      <c r="C13" s="596"/>
      <c r="D13" s="597"/>
      <c r="E13" s="526"/>
      <c r="F13" s="527"/>
      <c r="G13" s="539"/>
      <c r="H13" s="11"/>
      <c r="I13" s="579"/>
      <c r="J13" s="595"/>
      <c r="K13" s="596"/>
      <c r="L13" s="597"/>
      <c r="M13" s="532"/>
      <c r="N13" s="533"/>
      <c r="O13" s="534"/>
    </row>
    <row r="14" spans="1:15" ht="14.25" customHeight="1" thickBot="1">
      <c r="A14" s="12" t="s">
        <v>27</v>
      </c>
      <c r="B14" s="14"/>
      <c r="C14" s="16" t="s">
        <v>29</v>
      </c>
      <c r="D14" s="14"/>
      <c r="E14" s="14"/>
      <c r="F14" s="126" t="s">
        <v>312</v>
      </c>
      <c r="G14" s="131" t="s">
        <v>121</v>
      </c>
      <c r="H14" s="11"/>
      <c r="I14" s="33" t="s">
        <v>27</v>
      </c>
      <c r="J14" s="34"/>
      <c r="K14" s="35" t="s">
        <v>29</v>
      </c>
      <c r="L14" s="34"/>
      <c r="M14" s="34"/>
      <c r="N14" s="126" t="s">
        <v>312</v>
      </c>
      <c r="O14" s="131" t="s">
        <v>121</v>
      </c>
    </row>
    <row r="15" spans="1:15" ht="14.25" customHeight="1">
      <c r="A15" s="548">
        <f>'出場種目票'!J172</f>
        <v>0</v>
      </c>
      <c r="B15" s="554"/>
      <c r="C15" s="557" t="e">
        <f>IF(A15="","",VLOOKUP(A15,'出場種目票'!$B$489:$K$608,2))</f>
        <v>#N/A</v>
      </c>
      <c r="D15" s="558" t="e">
        <f>IF(C15="","",VLOOKUP(C15,'出場種目票'!$B$338:$K$387,2))</f>
        <v>#N/A</v>
      </c>
      <c r="E15" s="554" t="e">
        <f>IF(D15="","",VLOOKUP(D15,'出場種目票'!$B$338:$K$387,2))</f>
        <v>#N/A</v>
      </c>
      <c r="F15" s="561" t="e">
        <f>'男子申込一覧表'!$A$5&amp;"･"&amp;IF(A15="","",VLOOKUP(A15,'出場種目票'!$B$489:$K$608,4))</f>
        <v>#N/A</v>
      </c>
      <c r="G15" s="552" t="e">
        <f>IF(A15="","",VLOOKUP(A15,'出場種目票'!$B$489:$K$608,5))</f>
        <v>#N/A</v>
      </c>
      <c r="H15" s="119"/>
      <c r="I15" s="548">
        <f>'出場種目票'!J173</f>
        <v>0</v>
      </c>
      <c r="J15" s="554"/>
      <c r="K15" s="557" t="e">
        <f>IF(I15="","",VLOOKUP(I15,'出場種目票'!$B$489:$K$608,2))</f>
        <v>#N/A</v>
      </c>
      <c r="L15" s="558" t="e">
        <f>IF(K15="","",VLOOKUP(K15,'出場種目票'!$B$338:$K$387,2))</f>
        <v>#N/A</v>
      </c>
      <c r="M15" s="554" t="e">
        <f>IF(L15="","",VLOOKUP(L15,'出場種目票'!$B$338:$K$387,2))</f>
        <v>#N/A</v>
      </c>
      <c r="N15" s="561" t="e">
        <f>'男子申込一覧表'!$A$5&amp;"･"&amp;IF(I15="","",VLOOKUP(I15,'出場種目票'!$B$489:$K$608,4))</f>
        <v>#N/A</v>
      </c>
      <c r="O15" s="552" t="e">
        <f>IF(I15="","",VLOOKUP(I15,'出場種目票'!$B$489:$K$608,5))</f>
        <v>#N/A</v>
      </c>
    </row>
    <row r="16" spans="1:15" ht="14.25" customHeight="1" thickBot="1">
      <c r="A16" s="555"/>
      <c r="B16" s="556"/>
      <c r="C16" s="559">
        <f>IF(B16="","",VLOOKUP(B16,'出場種目票'!$B$338:$K$387,2))</f>
      </c>
      <c r="D16" s="560">
        <f>IF(C16="","",VLOOKUP(C16,'出場種目票'!$B$338:$K$387,2))</f>
      </c>
      <c r="E16" s="556">
        <f>IF(D16="","",VLOOKUP(D16,'出場種目票'!$B$338:$K$387,2))</f>
      </c>
      <c r="F16" s="562"/>
      <c r="G16" s="553">
        <f>IF(E16="","",VLOOKUP(E16,'出場種目票'!$B$338:$K$387,5))</f>
      </c>
      <c r="H16" s="119"/>
      <c r="I16" s="555"/>
      <c r="J16" s="556"/>
      <c r="K16" s="559">
        <f>IF(J16="","",VLOOKUP(J16,'出場種目票'!$B$338:$K$387,2))</f>
      </c>
      <c r="L16" s="560">
        <f>IF(K16="","",VLOOKUP(K16,'出場種目票'!$B$338:$K$387,2))</f>
      </c>
      <c r="M16" s="556">
        <f>IF(L16="","",VLOOKUP(L16,'出場種目票'!$B$338:$K$387,2))</f>
      </c>
      <c r="N16" s="562"/>
      <c r="O16" s="553">
        <f>IF(M16="","",VLOOKUP(M16,'出場種目票'!$B$338:$K$387,5))</f>
      </c>
    </row>
    <row r="17" spans="1:15" ht="14.25" customHeight="1" thickBot="1">
      <c r="A17" s="119"/>
      <c r="B17" s="119"/>
      <c r="C17" s="119"/>
      <c r="D17" s="119"/>
      <c r="E17" s="119"/>
      <c r="F17" s="119"/>
      <c r="G17" s="119"/>
      <c r="H17" s="132"/>
      <c r="I17" s="133"/>
      <c r="J17" s="133"/>
      <c r="K17" s="133"/>
      <c r="L17" s="133"/>
      <c r="M17" s="133"/>
      <c r="N17" s="133"/>
      <c r="O17" s="133"/>
    </row>
    <row r="18" spans="1:15" ht="14.25" customHeight="1" thickBot="1">
      <c r="A18" s="577" t="s">
        <v>61</v>
      </c>
      <c r="B18" s="17" t="s">
        <v>28</v>
      </c>
      <c r="C18" s="13"/>
      <c r="D18" s="13"/>
      <c r="E18" s="304" t="s">
        <v>315</v>
      </c>
      <c r="F18" s="13"/>
      <c r="G18" s="15"/>
      <c r="H18" s="11"/>
      <c r="I18" s="577" t="s">
        <v>61</v>
      </c>
      <c r="J18" s="30" t="s">
        <v>28</v>
      </c>
      <c r="K18" s="31"/>
      <c r="L18" s="31"/>
      <c r="M18" s="304" t="s">
        <v>315</v>
      </c>
      <c r="N18" s="31"/>
      <c r="O18" s="32"/>
    </row>
    <row r="19" spans="1:15" ht="14.25" customHeight="1">
      <c r="A19" s="578"/>
      <c r="B19" s="592" t="s">
        <v>95</v>
      </c>
      <c r="C19" s="593"/>
      <c r="D19" s="594"/>
      <c r="E19" s="523"/>
      <c r="F19" s="524"/>
      <c r="G19" s="538"/>
      <c r="H19" s="11"/>
      <c r="I19" s="578"/>
      <c r="J19" s="592" t="s">
        <v>95</v>
      </c>
      <c r="K19" s="593"/>
      <c r="L19" s="594"/>
      <c r="M19" s="529"/>
      <c r="N19" s="530"/>
      <c r="O19" s="531"/>
    </row>
    <row r="20" spans="1:15" ht="14.25" customHeight="1" thickBot="1">
      <c r="A20" s="579"/>
      <c r="B20" s="595"/>
      <c r="C20" s="596"/>
      <c r="D20" s="597"/>
      <c r="E20" s="526"/>
      <c r="F20" s="527"/>
      <c r="G20" s="539"/>
      <c r="H20" s="11"/>
      <c r="I20" s="579"/>
      <c r="J20" s="595"/>
      <c r="K20" s="596"/>
      <c r="L20" s="597"/>
      <c r="M20" s="532"/>
      <c r="N20" s="533"/>
      <c r="O20" s="534"/>
    </row>
    <row r="21" spans="1:15" ht="14.25" customHeight="1" thickBot="1">
      <c r="A21" s="12" t="s">
        <v>27</v>
      </c>
      <c r="B21" s="14"/>
      <c r="C21" s="16" t="s">
        <v>29</v>
      </c>
      <c r="D21" s="14"/>
      <c r="E21" s="14"/>
      <c r="F21" s="126" t="s">
        <v>312</v>
      </c>
      <c r="G21" s="131" t="s">
        <v>121</v>
      </c>
      <c r="H21" s="11"/>
      <c r="I21" s="33" t="s">
        <v>27</v>
      </c>
      <c r="J21" s="34"/>
      <c r="K21" s="35" t="s">
        <v>29</v>
      </c>
      <c r="L21" s="34"/>
      <c r="M21" s="34"/>
      <c r="N21" s="126" t="s">
        <v>312</v>
      </c>
      <c r="O21" s="131" t="s">
        <v>121</v>
      </c>
    </row>
    <row r="22" spans="1:15" ht="14.25" customHeight="1">
      <c r="A22" s="548">
        <f>'出場種目票'!J174</f>
        <v>0</v>
      </c>
      <c r="B22" s="554"/>
      <c r="C22" s="557" t="e">
        <f>IF(A22="","",VLOOKUP(A22,'出場種目票'!$B$489:$K$608,2))</f>
        <v>#N/A</v>
      </c>
      <c r="D22" s="558" t="e">
        <f>IF(C22="","",VLOOKUP(C22,'出場種目票'!$B$338:$K$387,2))</f>
        <v>#N/A</v>
      </c>
      <c r="E22" s="554" t="e">
        <f>IF(D22="","",VLOOKUP(D22,'出場種目票'!$B$338:$K$387,2))</f>
        <v>#N/A</v>
      </c>
      <c r="F22" s="561" t="e">
        <f>'男子申込一覧表'!$A$5&amp;"･"&amp;IF(A22="","",VLOOKUP(A22,'出場種目票'!$B$489:$K$608,4))</f>
        <v>#N/A</v>
      </c>
      <c r="G22" s="552" t="e">
        <f>IF(A22="","",VLOOKUP(A22,'出場種目票'!$B$489:$K$608,5))</f>
        <v>#N/A</v>
      </c>
      <c r="H22" s="119"/>
      <c r="I22" s="548">
        <f>'出場種目票'!J177</f>
        <v>0</v>
      </c>
      <c r="J22" s="554"/>
      <c r="K22" s="557" t="e">
        <f>IF(I22="","",VLOOKUP(I22,'出場種目票'!$B$489:$K$608,2))</f>
        <v>#N/A</v>
      </c>
      <c r="L22" s="558" t="e">
        <f>IF(K22="","",VLOOKUP(K22,'出場種目票'!$B$338:$K$387,2))</f>
        <v>#N/A</v>
      </c>
      <c r="M22" s="554" t="e">
        <f>IF(L22="","",VLOOKUP(L22,'出場種目票'!$B$338:$K$387,2))</f>
        <v>#N/A</v>
      </c>
      <c r="N22" s="561" t="e">
        <f>'男子申込一覧表'!$A$5&amp;"･"&amp;IF(I22="","",VLOOKUP(I22,'出場種目票'!$B$489:$K$608,4))</f>
        <v>#N/A</v>
      </c>
      <c r="O22" s="552" t="e">
        <f>IF(I22="","",VLOOKUP(I22,'出場種目票'!$B$489:$K$608,5))</f>
        <v>#N/A</v>
      </c>
    </row>
    <row r="23" spans="1:15" ht="14.25" customHeight="1" thickBot="1">
      <c r="A23" s="555"/>
      <c r="B23" s="556"/>
      <c r="C23" s="559">
        <f>IF(B23="","",VLOOKUP(B23,'出場種目票'!$B$338:$K$387,2))</f>
      </c>
      <c r="D23" s="560">
        <f>IF(C23="","",VLOOKUP(C23,'出場種目票'!$B$338:$K$387,2))</f>
      </c>
      <c r="E23" s="556">
        <f>IF(D23="","",VLOOKUP(D23,'出場種目票'!$B$338:$K$387,2))</f>
      </c>
      <c r="F23" s="562"/>
      <c r="G23" s="553">
        <f>IF(E23="","",VLOOKUP(E23,'出場種目票'!$B$338:$K$387,5))</f>
      </c>
      <c r="H23" s="119"/>
      <c r="I23" s="555"/>
      <c r="J23" s="556"/>
      <c r="K23" s="559">
        <f>IF(J23="","",VLOOKUP(J23,'出場種目票'!$B$338:$K$387,2))</f>
      </c>
      <c r="L23" s="560">
        <f>IF(K23="","",VLOOKUP(K23,'出場種目票'!$B$338:$K$387,2))</f>
      </c>
      <c r="M23" s="556">
        <f>IF(L23="","",VLOOKUP(L23,'出場種目票'!$B$338:$K$387,2))</f>
      </c>
      <c r="N23" s="562"/>
      <c r="O23" s="553">
        <f>IF(M23="","",VLOOKUP(M23,'出場種目票'!$B$338:$K$387,5))</f>
      </c>
    </row>
    <row r="24" spans="1:15" ht="14.25" customHeight="1" thickBot="1">
      <c r="A24" s="119"/>
      <c r="B24" s="119"/>
      <c r="C24" s="119"/>
      <c r="D24" s="119"/>
      <c r="E24" s="119"/>
      <c r="F24" s="119"/>
      <c r="G24" s="119"/>
      <c r="H24" s="132"/>
      <c r="I24" s="133"/>
      <c r="J24" s="133"/>
      <c r="K24" s="133"/>
      <c r="L24" s="133"/>
      <c r="M24" s="133"/>
      <c r="N24" s="133"/>
      <c r="O24" s="133"/>
    </row>
    <row r="25" spans="1:15" ht="12.75" customHeight="1" thickBot="1">
      <c r="A25" s="577" t="s">
        <v>61</v>
      </c>
      <c r="B25" s="134" t="s">
        <v>28</v>
      </c>
      <c r="C25" s="135"/>
      <c r="D25" s="135"/>
      <c r="E25" s="304" t="s">
        <v>315</v>
      </c>
      <c r="F25" s="135"/>
      <c r="G25" s="136"/>
      <c r="H25" s="119"/>
      <c r="I25" s="577" t="s">
        <v>61</v>
      </c>
      <c r="J25" s="137" t="s">
        <v>28</v>
      </c>
      <c r="K25" s="138"/>
      <c r="L25" s="138"/>
      <c r="M25" s="304" t="s">
        <v>315</v>
      </c>
      <c r="N25" s="138"/>
      <c r="O25" s="139"/>
    </row>
    <row r="26" spans="1:15" ht="15" customHeight="1">
      <c r="A26" s="578"/>
      <c r="B26" s="557" t="s">
        <v>96</v>
      </c>
      <c r="C26" s="558"/>
      <c r="D26" s="554"/>
      <c r="E26" s="445"/>
      <c r="F26" s="446"/>
      <c r="G26" s="469"/>
      <c r="H26" s="119"/>
      <c r="I26" s="578"/>
      <c r="J26" s="557" t="s">
        <v>96</v>
      </c>
      <c r="K26" s="558"/>
      <c r="L26" s="554"/>
      <c r="M26" s="451"/>
      <c r="N26" s="452"/>
      <c r="O26" s="453"/>
    </row>
    <row r="27" spans="1:15" ht="14.25" customHeight="1" thickBot="1">
      <c r="A27" s="579"/>
      <c r="B27" s="580"/>
      <c r="C27" s="581"/>
      <c r="D27" s="582"/>
      <c r="E27" s="448"/>
      <c r="F27" s="449"/>
      <c r="G27" s="470"/>
      <c r="H27" s="119"/>
      <c r="I27" s="579"/>
      <c r="J27" s="580"/>
      <c r="K27" s="581"/>
      <c r="L27" s="582"/>
      <c r="M27" s="454"/>
      <c r="N27" s="455"/>
      <c r="O27" s="456"/>
    </row>
    <row r="28" spans="1:15" ht="12.75" thickBot="1">
      <c r="A28" s="140" t="s">
        <v>27</v>
      </c>
      <c r="B28" s="141"/>
      <c r="C28" s="142" t="s">
        <v>29</v>
      </c>
      <c r="D28" s="141"/>
      <c r="E28" s="141"/>
      <c r="F28" s="126" t="s">
        <v>312</v>
      </c>
      <c r="G28" s="144" t="s">
        <v>121</v>
      </c>
      <c r="H28" s="119"/>
      <c r="I28" s="145" t="s">
        <v>27</v>
      </c>
      <c r="J28" s="146"/>
      <c r="K28" s="147" t="s">
        <v>29</v>
      </c>
      <c r="L28" s="146"/>
      <c r="M28" s="146"/>
      <c r="N28" s="126" t="s">
        <v>312</v>
      </c>
      <c r="O28" s="144" t="s">
        <v>121</v>
      </c>
    </row>
    <row r="29" spans="1:15" ht="14.25" customHeight="1">
      <c r="A29" s="548">
        <f>'出場種目票'!J178</f>
        <v>0</v>
      </c>
      <c r="B29" s="554"/>
      <c r="C29" s="557" t="e">
        <f>IF(A29="","",VLOOKUP(A29,'出場種目票'!$B$489:$K$608,2))</f>
        <v>#N/A</v>
      </c>
      <c r="D29" s="558" t="e">
        <f>IF(C29="","",VLOOKUP(C29,'出場種目票'!$B$338:$K$387,2))</f>
        <v>#N/A</v>
      </c>
      <c r="E29" s="554" t="e">
        <f>IF(D29="","",VLOOKUP(D29,'出場種目票'!$B$338:$K$387,2))</f>
        <v>#N/A</v>
      </c>
      <c r="F29" s="561" t="e">
        <f>'男子申込一覧表'!$A$5&amp;"･"&amp;IF(A29="","",VLOOKUP(A29,'出場種目票'!$B$489:$K$608,4))</f>
        <v>#N/A</v>
      </c>
      <c r="G29" s="552" t="e">
        <f>IF(A29="","",VLOOKUP(A29,'出場種目票'!$B$489:$K$608,5))</f>
        <v>#N/A</v>
      </c>
      <c r="H29" s="119"/>
      <c r="I29" s="548">
        <f>'出場種目票'!J179</f>
        <v>0</v>
      </c>
      <c r="J29" s="554"/>
      <c r="K29" s="557" t="e">
        <f>IF(I29="","",VLOOKUP(I29,'出場種目票'!$B$489:$K$608,2))</f>
        <v>#N/A</v>
      </c>
      <c r="L29" s="558" t="e">
        <f>IF(K29="","",VLOOKUP(K29,'出場種目票'!$B$338:$K$387,2))</f>
        <v>#N/A</v>
      </c>
      <c r="M29" s="554" t="e">
        <f>IF(L29="","",VLOOKUP(L29,'出場種目票'!$B$338:$K$387,2))</f>
        <v>#N/A</v>
      </c>
      <c r="N29" s="561" t="e">
        <f>'男子申込一覧表'!$A$5&amp;"･"&amp;IF(I29="","",VLOOKUP(I29,'出場種目票'!$B$489:$K$608,4))</f>
        <v>#N/A</v>
      </c>
      <c r="O29" s="552" t="e">
        <f>IF(I29="","",VLOOKUP(I29,'出場種目票'!$B$489:$K$608,5))</f>
        <v>#N/A</v>
      </c>
    </row>
    <row r="30" spans="1:15" ht="14.25" customHeight="1" thickBot="1">
      <c r="A30" s="555"/>
      <c r="B30" s="556"/>
      <c r="C30" s="559">
        <f>IF(B30="","",VLOOKUP(B30,'出場種目票'!$B$338:$K$387,2))</f>
      </c>
      <c r="D30" s="560">
        <f>IF(C30="","",VLOOKUP(C30,'出場種目票'!$B$338:$K$387,2))</f>
      </c>
      <c r="E30" s="556">
        <f>IF(D30="","",VLOOKUP(D30,'出場種目票'!$B$338:$K$387,2))</f>
      </c>
      <c r="F30" s="562"/>
      <c r="G30" s="553">
        <f>IF(E30="","",VLOOKUP(E30,'出場種目票'!$B$338:$K$387,5))</f>
      </c>
      <c r="H30" s="119"/>
      <c r="I30" s="555"/>
      <c r="J30" s="556"/>
      <c r="K30" s="559">
        <f>IF(J30="","",VLOOKUP(J30,'出場種目票'!$B$338:$K$387,2))</f>
      </c>
      <c r="L30" s="560">
        <f>IF(K30="","",VLOOKUP(K30,'出場種目票'!$B$338:$K$387,2))</f>
      </c>
      <c r="M30" s="556">
        <f>IF(L30="","",VLOOKUP(L30,'出場種目票'!$B$338:$K$387,2))</f>
      </c>
      <c r="N30" s="562"/>
      <c r="O30" s="553">
        <f>IF(M30="","",VLOOKUP(M30,'出場種目票'!$B$338:$K$387,5))</f>
      </c>
    </row>
    <row r="31" spans="1:15" ht="14.25" customHeight="1" thickBot="1">
      <c r="A31" s="119"/>
      <c r="B31" s="119"/>
      <c r="C31" s="119"/>
      <c r="D31" s="119"/>
      <c r="E31" s="119"/>
      <c r="F31" s="119"/>
      <c r="G31" s="119"/>
      <c r="H31" s="132"/>
      <c r="I31" s="133"/>
      <c r="J31" s="133"/>
      <c r="K31" s="133"/>
      <c r="L31" s="133"/>
      <c r="M31" s="133"/>
      <c r="N31" s="133"/>
      <c r="O31" s="133"/>
    </row>
    <row r="32" spans="1:15" ht="14.25" customHeight="1" thickBot="1">
      <c r="A32" s="577" t="s">
        <v>61</v>
      </c>
      <c r="B32" s="134" t="s">
        <v>28</v>
      </c>
      <c r="C32" s="135"/>
      <c r="D32" s="135"/>
      <c r="E32" s="304" t="s">
        <v>315</v>
      </c>
      <c r="F32" s="135"/>
      <c r="G32" s="136"/>
      <c r="H32" s="119"/>
      <c r="I32" s="577" t="s">
        <v>61</v>
      </c>
      <c r="J32" s="137" t="s">
        <v>28</v>
      </c>
      <c r="K32" s="138"/>
      <c r="L32" s="138"/>
      <c r="M32" s="304" t="s">
        <v>315</v>
      </c>
      <c r="N32" s="138"/>
      <c r="O32" s="139"/>
    </row>
    <row r="33" spans="1:15" ht="14.25" customHeight="1">
      <c r="A33" s="578"/>
      <c r="B33" s="557" t="s">
        <v>96</v>
      </c>
      <c r="C33" s="558"/>
      <c r="D33" s="554"/>
      <c r="E33" s="445"/>
      <c r="F33" s="446"/>
      <c r="G33" s="469"/>
      <c r="H33" s="119"/>
      <c r="I33" s="578"/>
      <c r="J33" s="557" t="s">
        <v>96</v>
      </c>
      <c r="K33" s="558"/>
      <c r="L33" s="554"/>
      <c r="M33" s="451"/>
      <c r="N33" s="452"/>
      <c r="O33" s="453"/>
    </row>
    <row r="34" spans="1:15" ht="14.25" customHeight="1" thickBot="1">
      <c r="A34" s="579"/>
      <c r="B34" s="580"/>
      <c r="C34" s="581"/>
      <c r="D34" s="582"/>
      <c r="E34" s="448"/>
      <c r="F34" s="449"/>
      <c r="G34" s="470"/>
      <c r="H34" s="119"/>
      <c r="I34" s="579"/>
      <c r="J34" s="580"/>
      <c r="K34" s="581"/>
      <c r="L34" s="582"/>
      <c r="M34" s="454"/>
      <c r="N34" s="455"/>
      <c r="O34" s="456"/>
    </row>
    <row r="35" spans="1:15" ht="14.25" customHeight="1" thickBot="1">
      <c r="A35" s="140" t="s">
        <v>27</v>
      </c>
      <c r="B35" s="141"/>
      <c r="C35" s="142" t="s">
        <v>29</v>
      </c>
      <c r="D35" s="141"/>
      <c r="E35" s="141"/>
      <c r="F35" s="126" t="s">
        <v>312</v>
      </c>
      <c r="G35" s="144" t="s">
        <v>121</v>
      </c>
      <c r="H35" s="119"/>
      <c r="I35" s="145" t="s">
        <v>27</v>
      </c>
      <c r="J35" s="146"/>
      <c r="K35" s="147" t="s">
        <v>29</v>
      </c>
      <c r="L35" s="146"/>
      <c r="M35" s="146"/>
      <c r="N35" s="126" t="s">
        <v>312</v>
      </c>
      <c r="O35" s="144" t="s">
        <v>121</v>
      </c>
    </row>
    <row r="36" spans="1:15" ht="14.25" customHeight="1">
      <c r="A36" s="548">
        <f>'出場種目票'!J182</f>
        <v>0</v>
      </c>
      <c r="B36" s="554"/>
      <c r="C36" s="557" t="e">
        <f>IF(A36="","",VLOOKUP(A36,'出場種目票'!$B$489:$K$608,2))</f>
        <v>#N/A</v>
      </c>
      <c r="D36" s="558" t="e">
        <f>IF(C36="","",VLOOKUP(C36,'出場種目票'!$B$338:$K$387,2))</f>
        <v>#N/A</v>
      </c>
      <c r="E36" s="554" t="e">
        <f>IF(D36="","",VLOOKUP(D36,'出場種目票'!$B$338:$K$387,2))</f>
        <v>#N/A</v>
      </c>
      <c r="F36" s="561" t="e">
        <f>'男子申込一覧表'!$A$5&amp;"･"&amp;IF(A36="","",VLOOKUP(A36,'出場種目票'!$B$489:$K$608,4))</f>
        <v>#N/A</v>
      </c>
      <c r="G36" s="552" t="e">
        <f>IF(A36="","",VLOOKUP(A36,'出場種目票'!$B$489:$K$608,5))</f>
        <v>#N/A</v>
      </c>
      <c r="H36" s="119"/>
      <c r="I36" s="548">
        <f>'出場種目票'!J183</f>
        <v>0</v>
      </c>
      <c r="J36" s="554"/>
      <c r="K36" s="557" t="e">
        <f>IF(I36="","",VLOOKUP(I36,'出場種目票'!$B$489:$K$608,2))</f>
        <v>#N/A</v>
      </c>
      <c r="L36" s="558" t="e">
        <f>IF(K36="","",VLOOKUP(K36,'出場種目票'!$B$338:$K$387,2))</f>
        <v>#N/A</v>
      </c>
      <c r="M36" s="554" t="e">
        <f>IF(L36="","",VLOOKUP(L36,'出場種目票'!$B$338:$K$387,2))</f>
        <v>#N/A</v>
      </c>
      <c r="N36" s="561" t="e">
        <f>'男子申込一覧表'!$A$5&amp;"･"&amp;IF(I36="","",VLOOKUP(I36,'出場種目票'!$B$489:$K$608,4))</f>
        <v>#N/A</v>
      </c>
      <c r="O36" s="552" t="e">
        <f>IF(I36="","",VLOOKUP(I36,'出場種目票'!$B$489:$K$608,5))</f>
        <v>#N/A</v>
      </c>
    </row>
    <row r="37" spans="1:15" ht="14.25" customHeight="1" thickBot="1">
      <c r="A37" s="555"/>
      <c r="B37" s="556"/>
      <c r="C37" s="559">
        <f>IF(B37="","",VLOOKUP(B37,'出場種目票'!$B$338:$K$387,2))</f>
      </c>
      <c r="D37" s="560">
        <f>IF(C37="","",VLOOKUP(C37,'出場種目票'!$B$338:$K$387,2))</f>
      </c>
      <c r="E37" s="556">
        <f>IF(D37="","",VLOOKUP(D37,'出場種目票'!$B$338:$K$387,2))</f>
      </c>
      <c r="F37" s="562"/>
      <c r="G37" s="553">
        <f>IF(E37="","",VLOOKUP(E37,'出場種目票'!$B$338:$K$387,5))</f>
      </c>
      <c r="H37" s="119"/>
      <c r="I37" s="555"/>
      <c r="J37" s="556"/>
      <c r="K37" s="559">
        <f>IF(J37="","",VLOOKUP(J37,'出場種目票'!$B$338:$K$387,2))</f>
      </c>
      <c r="L37" s="560">
        <f>IF(K37="","",VLOOKUP(K37,'出場種目票'!$B$338:$K$387,2))</f>
      </c>
      <c r="M37" s="556">
        <f>IF(L37="","",VLOOKUP(L37,'出場種目票'!$B$338:$K$387,2))</f>
      </c>
      <c r="N37" s="562"/>
      <c r="O37" s="553">
        <f>IF(M37="","",VLOOKUP(M37,'出場種目票'!$B$338:$K$387,5))</f>
      </c>
    </row>
    <row r="38" spans="1:15" ht="14.25" customHeight="1" thickBot="1">
      <c r="A38" s="119"/>
      <c r="B38" s="119"/>
      <c r="C38" s="119"/>
      <c r="D38" s="119"/>
      <c r="E38" s="119"/>
      <c r="F38" s="119"/>
      <c r="G38" s="119"/>
      <c r="H38" s="132"/>
      <c r="I38" s="133"/>
      <c r="J38" s="133"/>
      <c r="K38" s="133"/>
      <c r="L38" s="133"/>
      <c r="M38" s="133"/>
      <c r="N38" s="133"/>
      <c r="O38" s="133"/>
    </row>
    <row r="39" spans="1:15" ht="14.25" customHeight="1" thickBot="1">
      <c r="A39" s="577" t="s">
        <v>61</v>
      </c>
      <c r="B39" s="134" t="s">
        <v>28</v>
      </c>
      <c r="C39" s="135"/>
      <c r="D39" s="135"/>
      <c r="E39" s="304" t="s">
        <v>315</v>
      </c>
      <c r="F39" s="135"/>
      <c r="G39" s="136"/>
      <c r="H39" s="119"/>
      <c r="I39" s="577" t="s">
        <v>61</v>
      </c>
      <c r="J39" s="137" t="s">
        <v>28</v>
      </c>
      <c r="K39" s="138"/>
      <c r="L39" s="138"/>
      <c r="M39" s="304" t="s">
        <v>315</v>
      </c>
      <c r="N39" s="138"/>
      <c r="O39" s="139"/>
    </row>
    <row r="40" spans="1:15" ht="14.25" customHeight="1">
      <c r="A40" s="578"/>
      <c r="B40" s="557" t="s">
        <v>96</v>
      </c>
      <c r="C40" s="558"/>
      <c r="D40" s="554"/>
      <c r="E40" s="445"/>
      <c r="F40" s="446"/>
      <c r="G40" s="469"/>
      <c r="H40" s="119"/>
      <c r="I40" s="578"/>
      <c r="J40" s="557" t="s">
        <v>96</v>
      </c>
      <c r="K40" s="558"/>
      <c r="L40" s="554"/>
      <c r="M40" s="451"/>
      <c r="N40" s="452"/>
      <c r="O40" s="453"/>
    </row>
    <row r="41" spans="1:15" ht="14.25" customHeight="1" thickBot="1">
      <c r="A41" s="579"/>
      <c r="B41" s="580"/>
      <c r="C41" s="581"/>
      <c r="D41" s="582"/>
      <c r="E41" s="448"/>
      <c r="F41" s="449"/>
      <c r="G41" s="470"/>
      <c r="H41" s="119"/>
      <c r="I41" s="579"/>
      <c r="J41" s="580"/>
      <c r="K41" s="581"/>
      <c r="L41" s="582"/>
      <c r="M41" s="454"/>
      <c r="N41" s="455"/>
      <c r="O41" s="456"/>
    </row>
    <row r="42" spans="1:15" ht="14.25" customHeight="1" thickBot="1">
      <c r="A42" s="140" t="s">
        <v>27</v>
      </c>
      <c r="B42" s="141"/>
      <c r="C42" s="142" t="s">
        <v>29</v>
      </c>
      <c r="D42" s="141"/>
      <c r="E42" s="141"/>
      <c r="F42" s="126" t="s">
        <v>312</v>
      </c>
      <c r="G42" s="144" t="s">
        <v>121</v>
      </c>
      <c r="H42" s="119"/>
      <c r="I42" s="145" t="s">
        <v>27</v>
      </c>
      <c r="J42" s="146"/>
      <c r="K42" s="147" t="s">
        <v>29</v>
      </c>
      <c r="L42" s="146"/>
      <c r="M42" s="146"/>
      <c r="N42" s="126" t="s">
        <v>312</v>
      </c>
      <c r="O42" s="144" t="s">
        <v>121</v>
      </c>
    </row>
    <row r="43" spans="1:15" ht="14.25" customHeight="1">
      <c r="A43" s="548">
        <f>'出場種目票'!J184</f>
        <v>0</v>
      </c>
      <c r="B43" s="554"/>
      <c r="C43" s="557" t="e">
        <f>IF(A43="","",VLOOKUP(A43,'出場種目票'!$B$489:$K$608,2))</f>
        <v>#N/A</v>
      </c>
      <c r="D43" s="558" t="e">
        <f>IF(C43="","",VLOOKUP(C43,'出場種目票'!$B$338:$K$387,2))</f>
        <v>#N/A</v>
      </c>
      <c r="E43" s="554" t="e">
        <f>IF(D43="","",VLOOKUP(D43,'出場種目票'!$B$338:$K$387,2))</f>
        <v>#N/A</v>
      </c>
      <c r="F43" s="561" t="e">
        <f>'男子申込一覧表'!$A$5&amp;"･"&amp;IF(A43="","",VLOOKUP(A43,'出場種目票'!$B$489:$K$608,4))</f>
        <v>#N/A</v>
      </c>
      <c r="G43" s="552" t="e">
        <f>IF(A43="","",VLOOKUP(A43,'出場種目票'!$B$489:$K$608,5))</f>
        <v>#N/A</v>
      </c>
      <c r="H43" s="119"/>
      <c r="I43" s="548">
        <f>'出場種目票'!J185</f>
        <v>0</v>
      </c>
      <c r="J43" s="554"/>
      <c r="K43" s="557" t="e">
        <f>IF(I43="","",VLOOKUP(I43,'出場種目票'!$B$489:$K$608,2))</f>
        <v>#N/A</v>
      </c>
      <c r="L43" s="558" t="e">
        <f>IF(K43="","",VLOOKUP(K43,'出場種目票'!$B$338:$K$387,2))</f>
        <v>#N/A</v>
      </c>
      <c r="M43" s="554" t="e">
        <f>IF(L43="","",VLOOKUP(L43,'出場種目票'!$B$338:$K$387,2))</f>
        <v>#N/A</v>
      </c>
      <c r="N43" s="561" t="e">
        <f>'男子申込一覧表'!$A$5&amp;"･"&amp;IF(I43="","",VLOOKUP(I43,'出場種目票'!$B$489:$K$608,4))</f>
        <v>#N/A</v>
      </c>
      <c r="O43" s="552" t="e">
        <f>IF(I43="","",VLOOKUP(I43,'出場種目票'!$B$489:$K$608,5))</f>
        <v>#N/A</v>
      </c>
    </row>
    <row r="44" spans="1:15" ht="14.25" customHeight="1" thickBot="1">
      <c r="A44" s="555"/>
      <c r="B44" s="556"/>
      <c r="C44" s="559">
        <f>IF(B44="","",VLOOKUP(B44,'出場種目票'!$B$338:$K$387,2))</f>
      </c>
      <c r="D44" s="560">
        <f>IF(C44="","",VLOOKUP(C44,'出場種目票'!$B$338:$K$387,2))</f>
      </c>
      <c r="E44" s="556">
        <f>IF(D44="","",VLOOKUP(D44,'出場種目票'!$B$338:$K$387,2))</f>
      </c>
      <c r="F44" s="562"/>
      <c r="G44" s="553">
        <f>IF(E44="","",VLOOKUP(E44,'出場種目票'!$B$338:$K$387,5))</f>
      </c>
      <c r="H44" s="119"/>
      <c r="I44" s="555"/>
      <c r="J44" s="556"/>
      <c r="K44" s="559">
        <f>IF(J44="","",VLOOKUP(J44,'出場種目票'!$B$338:$K$387,2))</f>
      </c>
      <c r="L44" s="560">
        <f>IF(K44="","",VLOOKUP(K44,'出場種目票'!$B$338:$K$387,2))</f>
      </c>
      <c r="M44" s="556">
        <f>IF(L44="","",VLOOKUP(L44,'出場種目票'!$B$338:$K$387,2))</f>
      </c>
      <c r="N44" s="562"/>
      <c r="O44" s="553">
        <f>IF(M44="","",VLOOKUP(M44,'出場種目票'!$B$338:$K$387,5))</f>
      </c>
    </row>
    <row r="45" spans="1:15" ht="14.25" customHeight="1" thickBot="1">
      <c r="A45" s="119"/>
      <c r="B45" s="119"/>
      <c r="C45" s="119"/>
      <c r="D45" s="119"/>
      <c r="E45" s="119"/>
      <c r="F45" s="119"/>
      <c r="G45" s="119"/>
      <c r="H45" s="132"/>
      <c r="I45" s="133"/>
      <c r="J45" s="133"/>
      <c r="K45" s="133"/>
      <c r="L45" s="133"/>
      <c r="M45" s="133"/>
      <c r="N45" s="133"/>
      <c r="O45" s="133"/>
    </row>
    <row r="46" spans="1:15" ht="12.75" customHeight="1" thickBot="1">
      <c r="A46" s="577" t="s">
        <v>61</v>
      </c>
      <c r="B46" s="134" t="s">
        <v>28</v>
      </c>
      <c r="C46" s="135"/>
      <c r="D46" s="135"/>
      <c r="E46" s="304" t="s">
        <v>315</v>
      </c>
      <c r="F46" s="135"/>
      <c r="G46" s="136"/>
      <c r="H46" s="119"/>
      <c r="I46" s="577" t="s">
        <v>61</v>
      </c>
      <c r="J46" s="137" t="s">
        <v>28</v>
      </c>
      <c r="K46" s="138"/>
      <c r="L46" s="138"/>
      <c r="M46" s="304" t="s">
        <v>315</v>
      </c>
      <c r="N46" s="138"/>
      <c r="O46" s="139"/>
    </row>
    <row r="47" spans="1:15" ht="15" customHeight="1">
      <c r="A47" s="578"/>
      <c r="B47" s="557" t="s">
        <v>98</v>
      </c>
      <c r="C47" s="558"/>
      <c r="D47" s="554"/>
      <c r="E47" s="445"/>
      <c r="F47" s="446"/>
      <c r="G47" s="469"/>
      <c r="H47" s="119"/>
      <c r="I47" s="578"/>
      <c r="J47" s="557" t="s">
        <v>98</v>
      </c>
      <c r="K47" s="558"/>
      <c r="L47" s="554"/>
      <c r="M47" s="451"/>
      <c r="N47" s="452"/>
      <c r="O47" s="453"/>
    </row>
    <row r="48" spans="1:15" ht="14.25" customHeight="1" thickBot="1">
      <c r="A48" s="579"/>
      <c r="B48" s="580"/>
      <c r="C48" s="581"/>
      <c r="D48" s="582"/>
      <c r="E48" s="448"/>
      <c r="F48" s="449"/>
      <c r="G48" s="470"/>
      <c r="H48" s="119"/>
      <c r="I48" s="579"/>
      <c r="J48" s="580"/>
      <c r="K48" s="581"/>
      <c r="L48" s="582"/>
      <c r="M48" s="454"/>
      <c r="N48" s="455"/>
      <c r="O48" s="456"/>
    </row>
    <row r="49" spans="1:15" ht="12.75" thickBot="1">
      <c r="A49" s="140" t="s">
        <v>27</v>
      </c>
      <c r="B49" s="141"/>
      <c r="C49" s="142" t="s">
        <v>29</v>
      </c>
      <c r="D49" s="141"/>
      <c r="E49" s="141"/>
      <c r="F49" s="126" t="s">
        <v>312</v>
      </c>
      <c r="G49" s="144" t="s">
        <v>121</v>
      </c>
      <c r="H49" s="119"/>
      <c r="I49" s="145" t="s">
        <v>27</v>
      </c>
      <c r="J49" s="146"/>
      <c r="K49" s="147" t="s">
        <v>29</v>
      </c>
      <c r="L49" s="146"/>
      <c r="M49" s="146"/>
      <c r="N49" s="126" t="s">
        <v>312</v>
      </c>
      <c r="O49" s="144" t="s">
        <v>121</v>
      </c>
    </row>
    <row r="50" spans="1:15" ht="14.25" customHeight="1">
      <c r="A50" s="548">
        <f>'出場種目票'!J186</f>
        <v>0</v>
      </c>
      <c r="B50" s="554"/>
      <c r="C50" s="557" t="e">
        <f>IF(A50="","",VLOOKUP(A50,'出場種目票'!$B$489:$K$608,2))</f>
        <v>#N/A</v>
      </c>
      <c r="D50" s="558" t="e">
        <f>IF(C50="","",VLOOKUP(C50,'出場種目票'!$B$338:$K$387,2))</f>
        <v>#N/A</v>
      </c>
      <c r="E50" s="554" t="e">
        <f>IF(D50="","",VLOOKUP(D50,'出場種目票'!$B$338:$K$387,2))</f>
        <v>#N/A</v>
      </c>
      <c r="F50" s="561" t="e">
        <f>'男子申込一覧表'!$A$5&amp;"･"&amp;IF(A50="","",VLOOKUP(A50,'出場種目票'!$B$489:$K$608,4))</f>
        <v>#N/A</v>
      </c>
      <c r="G50" s="552" t="e">
        <f>IF(A50="","",VLOOKUP(A50,'出場種目票'!$B$489:$K$608,5))</f>
        <v>#N/A</v>
      </c>
      <c r="H50" s="119"/>
      <c r="I50" s="548">
        <f>'出場種目票'!J187</f>
        <v>0</v>
      </c>
      <c r="J50" s="554"/>
      <c r="K50" s="557" t="e">
        <f>IF(I50="","",VLOOKUP(I50,'出場種目票'!$B$489:$K$608,2))</f>
        <v>#N/A</v>
      </c>
      <c r="L50" s="558" t="e">
        <f>IF(K50="","",VLOOKUP(K50,'出場種目票'!$B$338:$K$387,2))</f>
        <v>#N/A</v>
      </c>
      <c r="M50" s="554" t="e">
        <f>IF(L50="","",VLOOKUP(L50,'出場種目票'!$B$338:$K$387,2))</f>
        <v>#N/A</v>
      </c>
      <c r="N50" s="561" t="e">
        <f>'男子申込一覧表'!$A$5&amp;"･"&amp;IF(I50="","",VLOOKUP(I50,'出場種目票'!$B$489:$K$608,4))</f>
        <v>#N/A</v>
      </c>
      <c r="O50" s="552" t="e">
        <f>IF(I50="","",VLOOKUP(I50,'出場種目票'!$B$489:$K$608,5))</f>
        <v>#N/A</v>
      </c>
    </row>
    <row r="51" spans="1:15" ht="14.25" customHeight="1" thickBot="1">
      <c r="A51" s="555"/>
      <c r="B51" s="556"/>
      <c r="C51" s="559">
        <f>IF(B51="","",VLOOKUP(B51,'出場種目票'!$B$338:$K$387,2))</f>
      </c>
      <c r="D51" s="560">
        <f>IF(C51="","",VLOOKUP(C51,'出場種目票'!$B$338:$K$387,2))</f>
      </c>
      <c r="E51" s="556">
        <f>IF(D51="","",VLOOKUP(D51,'出場種目票'!$B$338:$K$387,2))</f>
      </c>
      <c r="F51" s="562"/>
      <c r="G51" s="553">
        <f>IF(E51="","",VLOOKUP(E51,'出場種目票'!$B$338:$K$387,5))</f>
      </c>
      <c r="H51" s="119"/>
      <c r="I51" s="555"/>
      <c r="J51" s="556"/>
      <c r="K51" s="559">
        <f>IF(J51="","",VLOOKUP(J51,'出場種目票'!$B$338:$K$387,2))</f>
      </c>
      <c r="L51" s="560">
        <f>IF(K51="","",VLOOKUP(K51,'出場種目票'!$B$338:$K$387,2))</f>
      </c>
      <c r="M51" s="556">
        <f>IF(L51="","",VLOOKUP(L51,'出場種目票'!$B$338:$K$387,2))</f>
      </c>
      <c r="N51" s="562"/>
      <c r="O51" s="553">
        <f>IF(M51="","",VLOOKUP(M51,'出場種目票'!$B$338:$K$387,5))</f>
      </c>
    </row>
    <row r="52" spans="1:15" ht="14.25" customHeight="1" thickBot="1">
      <c r="A52" s="119"/>
      <c r="B52" s="119"/>
      <c r="C52" s="119"/>
      <c r="D52" s="119"/>
      <c r="E52" s="119"/>
      <c r="F52" s="119"/>
      <c r="G52" s="119"/>
      <c r="H52" s="132"/>
      <c r="I52" s="133"/>
      <c r="J52" s="133"/>
      <c r="K52" s="133"/>
      <c r="L52" s="133"/>
      <c r="M52" s="133"/>
      <c r="N52" s="133"/>
      <c r="O52" s="133"/>
    </row>
    <row r="53" spans="1:15" ht="14.25" customHeight="1" thickBot="1">
      <c r="A53" s="577" t="s">
        <v>61</v>
      </c>
      <c r="B53" s="134" t="s">
        <v>28</v>
      </c>
      <c r="C53" s="135"/>
      <c r="D53" s="135"/>
      <c r="E53" s="304" t="s">
        <v>315</v>
      </c>
      <c r="F53" s="135"/>
      <c r="G53" s="136"/>
      <c r="H53" s="119"/>
      <c r="I53" s="577" t="s">
        <v>61</v>
      </c>
      <c r="J53" s="137" t="s">
        <v>28</v>
      </c>
      <c r="K53" s="138"/>
      <c r="L53" s="138"/>
      <c r="M53" s="304" t="s">
        <v>315</v>
      </c>
      <c r="N53" s="138"/>
      <c r="O53" s="139"/>
    </row>
    <row r="54" spans="1:15" ht="14.25" customHeight="1">
      <c r="A54" s="578"/>
      <c r="B54" s="557" t="s">
        <v>98</v>
      </c>
      <c r="C54" s="558"/>
      <c r="D54" s="554"/>
      <c r="E54" s="445"/>
      <c r="F54" s="446"/>
      <c r="G54" s="469"/>
      <c r="H54" s="119"/>
      <c r="I54" s="578"/>
      <c r="J54" s="557" t="s">
        <v>98</v>
      </c>
      <c r="K54" s="558"/>
      <c r="L54" s="554"/>
      <c r="M54" s="451"/>
      <c r="N54" s="452"/>
      <c r="O54" s="453"/>
    </row>
    <row r="55" spans="1:15" ht="14.25" customHeight="1" thickBot="1">
      <c r="A55" s="579"/>
      <c r="B55" s="580"/>
      <c r="C55" s="581"/>
      <c r="D55" s="582"/>
      <c r="E55" s="448"/>
      <c r="F55" s="449"/>
      <c r="G55" s="470"/>
      <c r="H55" s="119"/>
      <c r="I55" s="579"/>
      <c r="J55" s="580"/>
      <c r="K55" s="581"/>
      <c r="L55" s="582"/>
      <c r="M55" s="454"/>
      <c r="N55" s="455"/>
      <c r="O55" s="456"/>
    </row>
    <row r="56" spans="1:15" ht="14.25" customHeight="1" thickBot="1">
      <c r="A56" s="140" t="s">
        <v>27</v>
      </c>
      <c r="B56" s="141"/>
      <c r="C56" s="142" t="s">
        <v>29</v>
      </c>
      <c r="D56" s="141"/>
      <c r="E56" s="141"/>
      <c r="F56" s="126" t="s">
        <v>312</v>
      </c>
      <c r="G56" s="144" t="s">
        <v>121</v>
      </c>
      <c r="H56" s="119"/>
      <c r="I56" s="145" t="s">
        <v>27</v>
      </c>
      <c r="J56" s="146"/>
      <c r="K56" s="147" t="s">
        <v>29</v>
      </c>
      <c r="L56" s="146"/>
      <c r="M56" s="146"/>
      <c r="N56" s="126" t="s">
        <v>312</v>
      </c>
      <c r="O56" s="144" t="s">
        <v>121</v>
      </c>
    </row>
    <row r="57" spans="1:15" ht="14.25" customHeight="1">
      <c r="A57" s="548">
        <f>'出場種目票'!J190</f>
        <v>0</v>
      </c>
      <c r="B57" s="554"/>
      <c r="C57" s="557" t="e">
        <f>IF(A57="","",VLOOKUP(A57,'出場種目票'!$B$489:$K$608,2))</f>
        <v>#N/A</v>
      </c>
      <c r="D57" s="558" t="e">
        <f>IF(C57="","",VLOOKUP(C57,'出場種目票'!$B$338:$K$387,2))</f>
        <v>#N/A</v>
      </c>
      <c r="E57" s="554" t="e">
        <f>IF(D57="","",VLOOKUP(D57,'出場種目票'!$B$338:$K$387,2))</f>
        <v>#N/A</v>
      </c>
      <c r="F57" s="561" t="e">
        <f>'男子申込一覧表'!$A$5&amp;"･"&amp;IF(A57="","",VLOOKUP(A57,'出場種目票'!$B$489:$K$608,4))</f>
        <v>#N/A</v>
      </c>
      <c r="G57" s="552" t="e">
        <f>IF(A57="","",VLOOKUP(A57,'出場種目票'!$B$489:$K$608,5))</f>
        <v>#N/A</v>
      </c>
      <c r="H57" s="119"/>
      <c r="I57" s="548">
        <f>'出場種目票'!J191</f>
        <v>0</v>
      </c>
      <c r="J57" s="554"/>
      <c r="K57" s="557" t="e">
        <f>IF(I57="","",VLOOKUP(I57,'出場種目票'!$B$489:$K$608,2))</f>
        <v>#N/A</v>
      </c>
      <c r="L57" s="558" t="e">
        <f>IF(K57="","",VLOOKUP(K57,'出場種目票'!$B$338:$K$387,2))</f>
        <v>#N/A</v>
      </c>
      <c r="M57" s="554" t="e">
        <f>IF(L57="","",VLOOKUP(L57,'出場種目票'!$B$338:$K$387,2))</f>
        <v>#N/A</v>
      </c>
      <c r="N57" s="561" t="e">
        <f>'男子申込一覧表'!$A$5&amp;"･"&amp;IF(I57="","",VLOOKUP(I57,'出場種目票'!$B$489:$K$608,4))</f>
        <v>#N/A</v>
      </c>
      <c r="O57" s="552" t="e">
        <f>IF(I57="","",VLOOKUP(I57,'出場種目票'!$B$489:$K$608,5))</f>
        <v>#N/A</v>
      </c>
    </row>
    <row r="58" spans="1:15" ht="14.25" customHeight="1" thickBot="1">
      <c r="A58" s="555"/>
      <c r="B58" s="556"/>
      <c r="C58" s="559">
        <f>IF(B58="","",VLOOKUP(B58,'出場種目票'!$B$338:$K$387,2))</f>
      </c>
      <c r="D58" s="560">
        <f>IF(C58="","",VLOOKUP(C58,'出場種目票'!$B$338:$K$387,2))</f>
      </c>
      <c r="E58" s="556">
        <f>IF(D58="","",VLOOKUP(D58,'出場種目票'!$B$338:$K$387,2))</f>
      </c>
      <c r="F58" s="562"/>
      <c r="G58" s="553">
        <f>IF(E58="","",VLOOKUP(E58,'出場種目票'!$B$338:$K$387,5))</f>
      </c>
      <c r="H58" s="119"/>
      <c r="I58" s="555"/>
      <c r="J58" s="556"/>
      <c r="K58" s="559">
        <f>IF(J58="","",VLOOKUP(J58,'出場種目票'!$B$338:$K$387,2))</f>
      </c>
      <c r="L58" s="560">
        <f>IF(K58="","",VLOOKUP(K58,'出場種目票'!$B$338:$K$387,2))</f>
      </c>
      <c r="M58" s="556">
        <f>IF(L58="","",VLOOKUP(L58,'出場種目票'!$B$338:$K$387,2))</f>
      </c>
      <c r="N58" s="562"/>
      <c r="O58" s="553">
        <f>IF(M58="","",VLOOKUP(M58,'出場種目票'!$B$338:$K$387,5))</f>
      </c>
    </row>
    <row r="59" spans="1:15" ht="14.25" customHeight="1" thickBot="1">
      <c r="A59" s="119"/>
      <c r="B59" s="119"/>
      <c r="C59" s="119"/>
      <c r="D59" s="119"/>
      <c r="E59" s="119"/>
      <c r="F59" s="119"/>
      <c r="G59" s="119"/>
      <c r="H59" s="132"/>
      <c r="I59" s="133"/>
      <c r="J59" s="133"/>
      <c r="K59" s="133"/>
      <c r="L59" s="133"/>
      <c r="M59" s="133"/>
      <c r="N59" s="133"/>
      <c r="O59" s="133"/>
    </row>
    <row r="60" spans="1:15" ht="14.25" customHeight="1" thickBot="1">
      <c r="A60" s="577" t="s">
        <v>61</v>
      </c>
      <c r="B60" s="134" t="s">
        <v>28</v>
      </c>
      <c r="C60" s="135"/>
      <c r="D60" s="135"/>
      <c r="E60" s="304" t="s">
        <v>315</v>
      </c>
      <c r="F60" s="135"/>
      <c r="G60" s="136"/>
      <c r="H60" s="119"/>
      <c r="I60" s="577" t="s">
        <v>61</v>
      </c>
      <c r="J60" s="137" t="s">
        <v>28</v>
      </c>
      <c r="K60" s="138"/>
      <c r="L60" s="138"/>
      <c r="M60" s="304" t="s">
        <v>315</v>
      </c>
      <c r="N60" s="138"/>
      <c r="O60" s="139"/>
    </row>
    <row r="61" spans="1:15" ht="14.25" customHeight="1">
      <c r="A61" s="578"/>
      <c r="B61" s="557" t="s">
        <v>98</v>
      </c>
      <c r="C61" s="558"/>
      <c r="D61" s="554"/>
      <c r="E61" s="445"/>
      <c r="F61" s="446"/>
      <c r="G61" s="469"/>
      <c r="H61" s="119"/>
      <c r="I61" s="578"/>
      <c r="J61" s="557" t="s">
        <v>98</v>
      </c>
      <c r="K61" s="558"/>
      <c r="L61" s="554"/>
      <c r="M61" s="451"/>
      <c r="N61" s="452"/>
      <c r="O61" s="453"/>
    </row>
    <row r="62" spans="1:15" ht="14.25" customHeight="1" thickBot="1">
      <c r="A62" s="579"/>
      <c r="B62" s="580"/>
      <c r="C62" s="581"/>
      <c r="D62" s="582"/>
      <c r="E62" s="448"/>
      <c r="F62" s="449"/>
      <c r="G62" s="470"/>
      <c r="H62" s="119"/>
      <c r="I62" s="579"/>
      <c r="J62" s="580"/>
      <c r="K62" s="581"/>
      <c r="L62" s="582"/>
      <c r="M62" s="454"/>
      <c r="N62" s="455"/>
      <c r="O62" s="456"/>
    </row>
    <row r="63" spans="1:15" ht="14.25" customHeight="1" thickBot="1">
      <c r="A63" s="140" t="s">
        <v>27</v>
      </c>
      <c r="B63" s="141"/>
      <c r="C63" s="142" t="s">
        <v>29</v>
      </c>
      <c r="D63" s="141"/>
      <c r="E63" s="141"/>
      <c r="F63" s="126" t="s">
        <v>312</v>
      </c>
      <c r="G63" s="144" t="s">
        <v>121</v>
      </c>
      <c r="H63" s="119"/>
      <c r="I63" s="145" t="s">
        <v>27</v>
      </c>
      <c r="J63" s="146"/>
      <c r="K63" s="147" t="s">
        <v>29</v>
      </c>
      <c r="L63" s="146"/>
      <c r="M63" s="146"/>
      <c r="N63" s="126" t="s">
        <v>312</v>
      </c>
      <c r="O63" s="144" t="s">
        <v>121</v>
      </c>
    </row>
    <row r="64" spans="1:15" ht="14.25" customHeight="1">
      <c r="A64" s="548">
        <f>'出場種目票'!J192</f>
        <v>0</v>
      </c>
      <c r="B64" s="554"/>
      <c r="C64" s="557" t="e">
        <f>IF(A64="","",VLOOKUP(A64,'出場種目票'!$B$489:$K$608,2))</f>
        <v>#N/A</v>
      </c>
      <c r="D64" s="558" t="e">
        <f>IF(C64="","",VLOOKUP(C64,'出場種目票'!$B$338:$K$387,2))</f>
        <v>#N/A</v>
      </c>
      <c r="E64" s="554" t="e">
        <f>IF(D64="","",VLOOKUP(D64,'出場種目票'!$B$338:$K$387,2))</f>
        <v>#N/A</v>
      </c>
      <c r="F64" s="561" t="e">
        <f>'男子申込一覧表'!$A$5&amp;"･"&amp;IF(A64="","",VLOOKUP(A64,'出場種目票'!$B$489:$K$608,4))</f>
        <v>#N/A</v>
      </c>
      <c r="G64" s="552" t="e">
        <f>IF(A64="","",VLOOKUP(A64,'出場種目票'!$B$489:$K$608,5))</f>
        <v>#N/A</v>
      </c>
      <c r="H64" s="119"/>
      <c r="I64" s="548">
        <f>'出場種目票'!J193</f>
        <v>0</v>
      </c>
      <c r="J64" s="554"/>
      <c r="K64" s="557" t="e">
        <f>IF(I64="","",VLOOKUP(I64,'出場種目票'!$B$489:$K$608,2))</f>
        <v>#N/A</v>
      </c>
      <c r="L64" s="558" t="e">
        <f>IF(K64="","",VLOOKUP(K64,'出場種目票'!$B$338:$K$387,2))</f>
        <v>#N/A</v>
      </c>
      <c r="M64" s="554" t="e">
        <f>IF(L64="","",VLOOKUP(L64,'出場種目票'!$B$338:$K$387,2))</f>
        <v>#N/A</v>
      </c>
      <c r="N64" s="561" t="e">
        <f>'男子申込一覧表'!$A$5&amp;"･"&amp;IF(I64="","",VLOOKUP(I64,'出場種目票'!$B$489:$K$608,4))</f>
        <v>#N/A</v>
      </c>
      <c r="O64" s="552" t="e">
        <f>IF(I64="","",VLOOKUP(I64,'出場種目票'!$B$489:$K$608,5))</f>
        <v>#N/A</v>
      </c>
    </row>
    <row r="65" spans="1:15" ht="14.25" customHeight="1" thickBot="1">
      <c r="A65" s="555"/>
      <c r="B65" s="556"/>
      <c r="C65" s="559">
        <f>IF(B65="","",VLOOKUP(B65,'出場種目票'!$B$338:$K$387,2))</f>
      </c>
      <c r="D65" s="560">
        <f>IF(C65="","",VLOOKUP(C65,'出場種目票'!$B$338:$K$387,2))</f>
      </c>
      <c r="E65" s="556">
        <f>IF(D65="","",VLOOKUP(D65,'出場種目票'!$B$338:$K$387,2))</f>
      </c>
      <c r="F65" s="562"/>
      <c r="G65" s="553">
        <f>IF(E65="","",VLOOKUP(E65,'出場種目票'!$B$338:$K$387,5))</f>
      </c>
      <c r="H65" s="119"/>
      <c r="I65" s="555"/>
      <c r="J65" s="556"/>
      <c r="K65" s="559">
        <f>IF(J65="","",VLOOKUP(J65,'出場種目票'!$B$338:$K$387,2))</f>
      </c>
      <c r="L65" s="560">
        <f>IF(K65="","",VLOOKUP(K65,'出場種目票'!$B$338:$K$387,2))</f>
      </c>
      <c r="M65" s="556">
        <f>IF(L65="","",VLOOKUP(L65,'出場種目票'!$B$338:$K$387,2))</f>
      </c>
      <c r="N65" s="562"/>
      <c r="O65" s="553">
        <f>IF(M65="","",VLOOKUP(M65,'出場種目票'!$B$338:$K$387,5))</f>
      </c>
    </row>
    <row r="66" spans="1:15" ht="14.25" customHeight="1" thickBot="1">
      <c r="A66" s="119"/>
      <c r="B66" s="119"/>
      <c r="C66" s="119"/>
      <c r="D66" s="119"/>
      <c r="E66" s="119"/>
      <c r="F66" s="119"/>
      <c r="G66" s="119"/>
      <c r="H66" s="132"/>
      <c r="I66" s="133"/>
      <c r="J66" s="133"/>
      <c r="K66" s="133"/>
      <c r="L66" s="133"/>
      <c r="M66" s="133"/>
      <c r="N66" s="133"/>
      <c r="O66" s="133"/>
    </row>
    <row r="67" spans="1:15" ht="12.75" customHeight="1" thickBot="1">
      <c r="A67" s="577" t="s">
        <v>61</v>
      </c>
      <c r="B67" s="134" t="s">
        <v>28</v>
      </c>
      <c r="C67" s="135"/>
      <c r="D67" s="135"/>
      <c r="E67" s="304" t="s">
        <v>315</v>
      </c>
      <c r="F67" s="135"/>
      <c r="G67" s="136"/>
      <c r="H67" s="119"/>
      <c r="I67" s="577" t="s">
        <v>61</v>
      </c>
      <c r="J67" s="137" t="s">
        <v>28</v>
      </c>
      <c r="K67" s="138"/>
      <c r="L67" s="138"/>
      <c r="M67" s="304" t="s">
        <v>315</v>
      </c>
      <c r="N67" s="138"/>
      <c r="O67" s="139"/>
    </row>
    <row r="68" spans="1:15" ht="15" customHeight="1">
      <c r="A68" s="578"/>
      <c r="B68" s="557" t="s">
        <v>99</v>
      </c>
      <c r="C68" s="558"/>
      <c r="D68" s="554"/>
      <c r="E68" s="445"/>
      <c r="F68" s="446"/>
      <c r="G68" s="469"/>
      <c r="H68" s="119"/>
      <c r="I68" s="578"/>
      <c r="J68" s="557" t="s">
        <v>99</v>
      </c>
      <c r="K68" s="558"/>
      <c r="L68" s="554"/>
      <c r="M68" s="451"/>
      <c r="N68" s="452"/>
      <c r="O68" s="453"/>
    </row>
    <row r="69" spans="1:15" ht="14.25" customHeight="1" thickBot="1">
      <c r="A69" s="579"/>
      <c r="B69" s="580"/>
      <c r="C69" s="581"/>
      <c r="D69" s="582"/>
      <c r="E69" s="448"/>
      <c r="F69" s="449"/>
      <c r="G69" s="470"/>
      <c r="H69" s="119"/>
      <c r="I69" s="579"/>
      <c r="J69" s="580"/>
      <c r="K69" s="581"/>
      <c r="L69" s="582"/>
      <c r="M69" s="454"/>
      <c r="N69" s="455"/>
      <c r="O69" s="456"/>
    </row>
    <row r="70" spans="1:15" ht="12.75" thickBot="1">
      <c r="A70" s="140" t="s">
        <v>27</v>
      </c>
      <c r="B70" s="141"/>
      <c r="C70" s="142" t="s">
        <v>29</v>
      </c>
      <c r="D70" s="141"/>
      <c r="E70" s="141"/>
      <c r="F70" s="126" t="s">
        <v>312</v>
      </c>
      <c r="G70" s="144" t="s">
        <v>121</v>
      </c>
      <c r="H70" s="119"/>
      <c r="I70" s="145" t="s">
        <v>27</v>
      </c>
      <c r="J70" s="146"/>
      <c r="K70" s="147" t="s">
        <v>29</v>
      </c>
      <c r="L70" s="146"/>
      <c r="M70" s="146"/>
      <c r="N70" s="126" t="s">
        <v>312</v>
      </c>
      <c r="O70" s="144" t="s">
        <v>121</v>
      </c>
    </row>
    <row r="71" spans="1:15" ht="14.25" customHeight="1">
      <c r="A71" s="548">
        <f>'出場種目票'!J194</f>
        <v>0</v>
      </c>
      <c r="B71" s="554"/>
      <c r="C71" s="557" t="e">
        <f>IF(A71="","",VLOOKUP(A71,'出場種目票'!$B$489:$K$608,2))</f>
        <v>#N/A</v>
      </c>
      <c r="D71" s="558" t="e">
        <f>IF(C71="","",VLOOKUP(C71,'出場種目票'!$B$338:$K$387,2))</f>
        <v>#N/A</v>
      </c>
      <c r="E71" s="554" t="e">
        <f>IF(D71="","",VLOOKUP(D71,'出場種目票'!$B$338:$K$387,2))</f>
        <v>#N/A</v>
      </c>
      <c r="F71" s="561" t="e">
        <f>'男子申込一覧表'!$A$5&amp;"･"&amp;IF(A71="","",VLOOKUP(A71,'出場種目票'!$B$489:$K$608,4))</f>
        <v>#N/A</v>
      </c>
      <c r="G71" s="552" t="e">
        <f>IF(A71="","",VLOOKUP(A71,'出場種目票'!$B$489:$K$608,5))</f>
        <v>#N/A</v>
      </c>
      <c r="H71" s="119"/>
      <c r="I71" s="548">
        <f>'出場種目票'!J195</f>
        <v>0</v>
      </c>
      <c r="J71" s="554"/>
      <c r="K71" s="557" t="e">
        <f>IF(I71="","",VLOOKUP(I71,'出場種目票'!$B$489:$K$608,2))</f>
        <v>#N/A</v>
      </c>
      <c r="L71" s="558" t="e">
        <f>IF(K71="","",VLOOKUP(K71,'出場種目票'!$B$338:$K$387,2))</f>
        <v>#N/A</v>
      </c>
      <c r="M71" s="554" t="e">
        <f>IF(L71="","",VLOOKUP(L71,'出場種目票'!$B$338:$K$387,2))</f>
        <v>#N/A</v>
      </c>
      <c r="N71" s="561" t="e">
        <f>'男子申込一覧表'!$A$5&amp;"･"&amp;IF(I71="","",VLOOKUP(I71,'出場種目票'!$B$489:$K$608,4))</f>
        <v>#N/A</v>
      </c>
      <c r="O71" s="552" t="e">
        <f>IF(I71="","",VLOOKUP(I71,'出場種目票'!$B$489:$K$608,5))</f>
        <v>#N/A</v>
      </c>
    </row>
    <row r="72" spans="1:15" ht="14.25" customHeight="1" thickBot="1">
      <c r="A72" s="555"/>
      <c r="B72" s="556"/>
      <c r="C72" s="559">
        <f>IF(B72="","",VLOOKUP(B72,'出場種目票'!$B$338:$K$387,2))</f>
      </c>
      <c r="D72" s="560">
        <f>IF(C72="","",VLOOKUP(C72,'出場種目票'!$B$338:$K$387,2))</f>
      </c>
      <c r="E72" s="556">
        <f>IF(D72="","",VLOOKUP(D72,'出場種目票'!$B$338:$K$387,2))</f>
      </c>
      <c r="F72" s="562"/>
      <c r="G72" s="553">
        <f>IF(E72="","",VLOOKUP(E72,'出場種目票'!$B$338:$K$387,5))</f>
      </c>
      <c r="H72" s="119"/>
      <c r="I72" s="555"/>
      <c r="J72" s="556"/>
      <c r="K72" s="559">
        <f>IF(J72="","",VLOOKUP(J72,'出場種目票'!$B$338:$K$387,2))</f>
      </c>
      <c r="L72" s="560">
        <f>IF(K72="","",VLOOKUP(K72,'出場種目票'!$B$338:$K$387,2))</f>
      </c>
      <c r="M72" s="556">
        <f>IF(L72="","",VLOOKUP(L72,'出場種目票'!$B$338:$K$387,2))</f>
      </c>
      <c r="N72" s="562"/>
      <c r="O72" s="553">
        <f>IF(M72="","",VLOOKUP(M72,'出場種目票'!$B$338:$K$387,5))</f>
      </c>
    </row>
    <row r="73" spans="1:15" ht="14.25" customHeight="1" thickBot="1">
      <c r="A73" s="119"/>
      <c r="B73" s="119"/>
      <c r="C73" s="119"/>
      <c r="D73" s="119"/>
      <c r="E73" s="119"/>
      <c r="F73" s="119"/>
      <c r="G73" s="119"/>
      <c r="H73" s="132"/>
      <c r="I73" s="133"/>
      <c r="J73" s="133"/>
      <c r="K73" s="133"/>
      <c r="L73" s="133"/>
      <c r="M73" s="133"/>
      <c r="N73" s="133"/>
      <c r="O73" s="133"/>
    </row>
    <row r="74" spans="1:15" ht="14.25" customHeight="1" thickBot="1">
      <c r="A74" s="577" t="s">
        <v>61</v>
      </c>
      <c r="B74" s="134" t="s">
        <v>28</v>
      </c>
      <c r="C74" s="135"/>
      <c r="D74" s="135"/>
      <c r="E74" s="304" t="s">
        <v>315</v>
      </c>
      <c r="F74" s="135"/>
      <c r="G74" s="136"/>
      <c r="H74" s="119"/>
      <c r="I74" s="577" t="s">
        <v>61</v>
      </c>
      <c r="J74" s="137" t="s">
        <v>28</v>
      </c>
      <c r="K74" s="138"/>
      <c r="L74" s="138"/>
      <c r="M74" s="304" t="s">
        <v>315</v>
      </c>
      <c r="N74" s="138"/>
      <c r="O74" s="139"/>
    </row>
    <row r="75" spans="1:15" ht="14.25" customHeight="1">
      <c r="A75" s="578"/>
      <c r="B75" s="557" t="s">
        <v>99</v>
      </c>
      <c r="C75" s="558"/>
      <c r="D75" s="554"/>
      <c r="E75" s="445"/>
      <c r="F75" s="446"/>
      <c r="G75" s="469"/>
      <c r="H75" s="119"/>
      <c r="I75" s="578"/>
      <c r="J75" s="557" t="s">
        <v>99</v>
      </c>
      <c r="K75" s="558"/>
      <c r="L75" s="554"/>
      <c r="M75" s="451"/>
      <c r="N75" s="452"/>
      <c r="O75" s="453"/>
    </row>
    <row r="76" spans="1:15" ht="14.25" customHeight="1" thickBot="1">
      <c r="A76" s="579"/>
      <c r="B76" s="580"/>
      <c r="C76" s="581"/>
      <c r="D76" s="582"/>
      <c r="E76" s="448"/>
      <c r="F76" s="449"/>
      <c r="G76" s="470"/>
      <c r="H76" s="119"/>
      <c r="I76" s="579"/>
      <c r="J76" s="580"/>
      <c r="K76" s="581"/>
      <c r="L76" s="582"/>
      <c r="M76" s="454"/>
      <c r="N76" s="455"/>
      <c r="O76" s="456"/>
    </row>
    <row r="77" spans="1:15" ht="14.25" customHeight="1" thickBot="1">
      <c r="A77" s="140" t="s">
        <v>27</v>
      </c>
      <c r="B77" s="141"/>
      <c r="C77" s="142" t="s">
        <v>29</v>
      </c>
      <c r="D77" s="141"/>
      <c r="E77" s="141"/>
      <c r="F77" s="126" t="s">
        <v>312</v>
      </c>
      <c r="G77" s="144" t="s">
        <v>121</v>
      </c>
      <c r="H77" s="119"/>
      <c r="I77" s="145" t="s">
        <v>27</v>
      </c>
      <c r="J77" s="146"/>
      <c r="K77" s="147" t="s">
        <v>29</v>
      </c>
      <c r="L77" s="146"/>
      <c r="M77" s="146"/>
      <c r="N77" s="126" t="s">
        <v>312</v>
      </c>
      <c r="O77" s="144" t="s">
        <v>121</v>
      </c>
    </row>
    <row r="78" spans="1:15" ht="14.25" customHeight="1">
      <c r="A78" s="548">
        <f>'出場種目票'!J198</f>
        <v>0</v>
      </c>
      <c r="B78" s="554"/>
      <c r="C78" s="557" t="e">
        <f>IF(A78="","",VLOOKUP(A78,'出場種目票'!$B$489:$K$608,2))</f>
        <v>#N/A</v>
      </c>
      <c r="D78" s="558" t="e">
        <f>IF(C78="","",VLOOKUP(C78,'出場種目票'!$B$338:$K$387,2))</f>
        <v>#N/A</v>
      </c>
      <c r="E78" s="554" t="e">
        <f>IF(D78="","",VLOOKUP(D78,'出場種目票'!$B$338:$K$387,2))</f>
        <v>#N/A</v>
      </c>
      <c r="F78" s="561" t="e">
        <f>'男子申込一覧表'!$A$5&amp;"･"&amp;IF(A78="","",VLOOKUP(A78,'出場種目票'!$B$489:$K$608,4))</f>
        <v>#N/A</v>
      </c>
      <c r="G78" s="552" t="e">
        <f>IF(A78="","",VLOOKUP(A78,'出場種目票'!$B$489:$K$608,5))</f>
        <v>#N/A</v>
      </c>
      <c r="H78" s="119"/>
      <c r="I78" s="548">
        <f>'出場種目票'!J199</f>
        <v>0</v>
      </c>
      <c r="J78" s="554"/>
      <c r="K78" s="557" t="e">
        <f>IF(I78="","",VLOOKUP(I78,'出場種目票'!$B$489:$K$608,2))</f>
        <v>#N/A</v>
      </c>
      <c r="L78" s="558" t="e">
        <f>IF(K78="","",VLOOKUP(K78,'出場種目票'!$B$338:$K$387,2))</f>
        <v>#N/A</v>
      </c>
      <c r="M78" s="554" t="e">
        <f>IF(L78="","",VLOOKUP(L78,'出場種目票'!$B$338:$K$387,2))</f>
        <v>#N/A</v>
      </c>
      <c r="N78" s="561" t="e">
        <f>'男子申込一覧表'!$A$5&amp;"･"&amp;IF(I78="","",VLOOKUP(I78,'出場種目票'!$B$489:$K$608,4))</f>
        <v>#N/A</v>
      </c>
      <c r="O78" s="552" t="e">
        <f>IF(I78="","",VLOOKUP(I78,'出場種目票'!$B$489:$K$608,5))</f>
        <v>#N/A</v>
      </c>
    </row>
    <row r="79" spans="1:15" ht="14.25" customHeight="1" thickBot="1">
      <c r="A79" s="555"/>
      <c r="B79" s="556"/>
      <c r="C79" s="559">
        <f>IF(B79="","",VLOOKUP(B79,'出場種目票'!$B$338:$K$387,2))</f>
      </c>
      <c r="D79" s="560">
        <f>IF(C79="","",VLOOKUP(C79,'出場種目票'!$B$338:$K$387,2))</f>
      </c>
      <c r="E79" s="556">
        <f>IF(D79="","",VLOOKUP(D79,'出場種目票'!$B$338:$K$387,2))</f>
      </c>
      <c r="F79" s="562"/>
      <c r="G79" s="553">
        <f>IF(E79="","",VLOOKUP(E79,'出場種目票'!$B$338:$K$387,5))</f>
      </c>
      <c r="H79" s="119"/>
      <c r="I79" s="555"/>
      <c r="J79" s="556"/>
      <c r="K79" s="559">
        <f>IF(J79="","",VLOOKUP(J79,'出場種目票'!$B$338:$K$387,2))</f>
      </c>
      <c r="L79" s="560">
        <f>IF(K79="","",VLOOKUP(K79,'出場種目票'!$B$338:$K$387,2))</f>
      </c>
      <c r="M79" s="556">
        <f>IF(L79="","",VLOOKUP(L79,'出場種目票'!$B$338:$K$387,2))</f>
      </c>
      <c r="N79" s="562"/>
      <c r="O79" s="553">
        <f>IF(M79="","",VLOOKUP(M79,'出場種目票'!$B$338:$K$387,5))</f>
      </c>
    </row>
    <row r="80" spans="1:15" ht="14.25" customHeight="1" thickBot="1">
      <c r="A80" s="224"/>
      <c r="B80" s="224"/>
      <c r="C80" s="224"/>
      <c r="D80" s="224"/>
      <c r="E80" s="224"/>
      <c r="F80" s="224"/>
      <c r="G80" s="224"/>
      <c r="H80" s="119"/>
      <c r="I80" s="224"/>
      <c r="J80" s="224"/>
      <c r="K80" s="224"/>
      <c r="L80" s="224"/>
      <c r="M80" s="224"/>
      <c r="N80" s="224"/>
      <c r="O80" s="224"/>
    </row>
    <row r="81" spans="1:15" ht="14.25" customHeight="1" thickBot="1">
      <c r="A81" s="577" t="s">
        <v>61</v>
      </c>
      <c r="B81" s="134" t="s">
        <v>28</v>
      </c>
      <c r="C81" s="135"/>
      <c r="D81" s="135"/>
      <c r="E81" s="304" t="s">
        <v>315</v>
      </c>
      <c r="F81" s="135"/>
      <c r="G81" s="136"/>
      <c r="H81" s="119"/>
      <c r="I81" s="577" t="s">
        <v>61</v>
      </c>
      <c r="J81" s="137" t="s">
        <v>28</v>
      </c>
      <c r="K81" s="138"/>
      <c r="L81" s="138"/>
      <c r="M81" s="304" t="s">
        <v>315</v>
      </c>
      <c r="N81" s="138"/>
      <c r="O81" s="139"/>
    </row>
    <row r="82" spans="1:15" ht="14.25" customHeight="1">
      <c r="A82" s="578"/>
      <c r="B82" s="557" t="s">
        <v>99</v>
      </c>
      <c r="C82" s="558"/>
      <c r="D82" s="554"/>
      <c r="E82" s="445"/>
      <c r="F82" s="446"/>
      <c r="G82" s="469"/>
      <c r="H82" s="119"/>
      <c r="I82" s="578"/>
      <c r="J82" s="557" t="s">
        <v>99</v>
      </c>
      <c r="K82" s="558"/>
      <c r="L82" s="554"/>
      <c r="M82" s="451"/>
      <c r="N82" s="452"/>
      <c r="O82" s="453"/>
    </row>
    <row r="83" spans="1:15" ht="14.25" customHeight="1" thickBot="1">
      <c r="A83" s="579"/>
      <c r="B83" s="580"/>
      <c r="C83" s="581"/>
      <c r="D83" s="582"/>
      <c r="E83" s="448"/>
      <c r="F83" s="449"/>
      <c r="G83" s="470"/>
      <c r="H83" s="119"/>
      <c r="I83" s="579"/>
      <c r="J83" s="580"/>
      <c r="K83" s="581"/>
      <c r="L83" s="582"/>
      <c r="M83" s="454"/>
      <c r="N83" s="455"/>
      <c r="O83" s="456"/>
    </row>
    <row r="84" spans="1:15" ht="14.25" customHeight="1" thickBot="1">
      <c r="A84" s="140" t="s">
        <v>27</v>
      </c>
      <c r="B84" s="141"/>
      <c r="C84" s="142" t="s">
        <v>29</v>
      </c>
      <c r="D84" s="141"/>
      <c r="E84" s="141"/>
      <c r="F84" s="126" t="s">
        <v>312</v>
      </c>
      <c r="G84" s="144" t="s">
        <v>121</v>
      </c>
      <c r="H84" s="119"/>
      <c r="I84" s="145" t="s">
        <v>27</v>
      </c>
      <c r="J84" s="146"/>
      <c r="K84" s="147" t="s">
        <v>29</v>
      </c>
      <c r="L84" s="146"/>
      <c r="M84" s="146"/>
      <c r="N84" s="126" t="s">
        <v>312</v>
      </c>
      <c r="O84" s="144" t="s">
        <v>121</v>
      </c>
    </row>
    <row r="85" spans="1:15" ht="14.25" customHeight="1">
      <c r="A85" s="548">
        <f>'出場種目票'!J200</f>
        <v>0</v>
      </c>
      <c r="B85" s="554"/>
      <c r="C85" s="557" t="e">
        <f>IF(A85="","",VLOOKUP(A85,'出場種目票'!$B$489:$K$608,2))</f>
        <v>#N/A</v>
      </c>
      <c r="D85" s="558" t="e">
        <f>IF(C85="","",VLOOKUP(C85,'出場種目票'!$B$338:$K$387,2))</f>
        <v>#N/A</v>
      </c>
      <c r="E85" s="554" t="e">
        <f>IF(D85="","",VLOOKUP(D85,'出場種目票'!$B$338:$K$387,2))</f>
        <v>#N/A</v>
      </c>
      <c r="F85" s="561" t="e">
        <f>'男子申込一覧表'!$A$5&amp;"･"&amp;IF(A85="","",VLOOKUP(A85,'出場種目票'!$B$489:$K$608,4))</f>
        <v>#N/A</v>
      </c>
      <c r="G85" s="552" t="e">
        <f>IF(A85="","",VLOOKUP(A85,'出場種目票'!$B$489:$K$608,5))</f>
        <v>#N/A</v>
      </c>
      <c r="H85" s="119"/>
      <c r="I85" s="548">
        <f>'出場種目票'!J201</f>
        <v>0</v>
      </c>
      <c r="J85" s="554"/>
      <c r="K85" s="557" t="e">
        <f>IF(I85="","",VLOOKUP(I85,'出場種目票'!$B$489:$K$608,2))</f>
        <v>#N/A</v>
      </c>
      <c r="L85" s="558" t="e">
        <f>IF(K85="","",VLOOKUP(K85,'出場種目票'!$B$338:$K$387,2))</f>
        <v>#N/A</v>
      </c>
      <c r="M85" s="554" t="e">
        <f>IF(L85="","",VLOOKUP(L85,'出場種目票'!$B$338:$K$387,2))</f>
        <v>#N/A</v>
      </c>
      <c r="N85" s="561" t="e">
        <f>'男子申込一覧表'!$A$5&amp;"･"&amp;IF(I85="","",VLOOKUP(I85,'出場種目票'!$B$489:$K$608,4))</f>
        <v>#N/A</v>
      </c>
      <c r="O85" s="552" t="e">
        <f>IF(I85="","",VLOOKUP(I85,'出場種目票'!$B$489:$K$608,5))</f>
        <v>#N/A</v>
      </c>
    </row>
    <row r="86" spans="1:15" ht="14.25" customHeight="1" thickBot="1">
      <c r="A86" s="555"/>
      <c r="B86" s="556"/>
      <c r="C86" s="559">
        <f>IF(B86="","",VLOOKUP(B86,'出場種目票'!$B$338:$K$387,2))</f>
      </c>
      <c r="D86" s="560">
        <f>IF(C86="","",VLOOKUP(C86,'出場種目票'!$B$338:$K$387,2))</f>
      </c>
      <c r="E86" s="556">
        <f>IF(D86="","",VLOOKUP(D86,'出場種目票'!$B$338:$K$387,2))</f>
      </c>
      <c r="F86" s="562"/>
      <c r="G86" s="553">
        <f>IF(E86="","",VLOOKUP(E86,'出場種目票'!$B$338:$K$387,5))</f>
      </c>
      <c r="H86" s="119"/>
      <c r="I86" s="555"/>
      <c r="J86" s="556"/>
      <c r="K86" s="559">
        <f>IF(J86="","",VLOOKUP(J86,'出場種目票'!$B$338:$K$387,2))</f>
      </c>
      <c r="L86" s="560">
        <f>IF(K86="","",VLOOKUP(K86,'出場種目票'!$B$338:$K$387,2))</f>
      </c>
      <c r="M86" s="556">
        <f>IF(L86="","",VLOOKUP(L86,'出場種目票'!$B$338:$K$387,2))</f>
      </c>
      <c r="N86" s="562"/>
      <c r="O86" s="553">
        <f>IF(M86="","",VLOOKUP(M86,'出場種目票'!$B$338:$K$387,5))</f>
      </c>
    </row>
    <row r="87" spans="1:15" ht="14.25" customHeight="1">
      <c r="A87" s="119"/>
      <c r="B87" s="119"/>
      <c r="C87" s="119"/>
      <c r="D87" s="119"/>
      <c r="E87" s="119"/>
      <c r="F87" s="119"/>
      <c r="G87" s="119"/>
      <c r="H87" s="132"/>
      <c r="I87" s="133"/>
      <c r="J87" s="133"/>
      <c r="K87" s="133"/>
      <c r="L87" s="133"/>
      <c r="M87" s="133"/>
      <c r="N87" s="133"/>
      <c r="O87" s="133"/>
    </row>
    <row r="88" spans="1:16" ht="15" customHeight="1">
      <c r="A88" s="164"/>
      <c r="B88" s="223"/>
      <c r="C88" s="164"/>
      <c r="D88" s="118"/>
      <c r="E88" s="118"/>
      <c r="F88" s="118"/>
      <c r="G88" s="118"/>
      <c r="H88" s="119"/>
      <c r="I88" s="127"/>
      <c r="J88" s="127"/>
      <c r="K88" s="127"/>
      <c r="L88" s="120"/>
      <c r="M88" s="120"/>
      <c r="N88" s="120"/>
      <c r="O88" s="230" t="s">
        <v>153</v>
      </c>
      <c r="P88" s="11"/>
    </row>
    <row r="89" spans="1:15" ht="14.25" customHeight="1" thickBot="1">
      <c r="A89" s="119"/>
      <c r="B89" s="119"/>
      <c r="C89" s="119"/>
      <c r="D89" s="119"/>
      <c r="E89" s="119"/>
      <c r="F89" s="119"/>
      <c r="G89" s="119"/>
      <c r="H89" s="132"/>
      <c r="I89" s="133"/>
      <c r="J89" s="133"/>
      <c r="K89" s="133"/>
      <c r="L89" s="133"/>
      <c r="M89" s="133"/>
      <c r="N89" s="133"/>
      <c r="O89" s="133"/>
    </row>
    <row r="90" spans="1:15" ht="12.75" customHeight="1" thickBot="1">
      <c r="A90" s="577" t="s">
        <v>61</v>
      </c>
      <c r="B90" s="134" t="s">
        <v>28</v>
      </c>
      <c r="C90" s="135"/>
      <c r="D90" s="135"/>
      <c r="E90" s="304" t="s">
        <v>315</v>
      </c>
      <c r="F90" s="135"/>
      <c r="G90" s="136"/>
      <c r="H90" s="119"/>
      <c r="I90" s="577" t="s">
        <v>61</v>
      </c>
      <c r="J90" s="137" t="s">
        <v>28</v>
      </c>
      <c r="K90" s="138"/>
      <c r="L90" s="138"/>
      <c r="M90" s="304" t="s">
        <v>315</v>
      </c>
      <c r="N90" s="138"/>
      <c r="O90" s="139"/>
    </row>
    <row r="91" spans="1:15" ht="15" customHeight="1">
      <c r="A91" s="578"/>
      <c r="B91" s="557" t="s">
        <v>124</v>
      </c>
      <c r="C91" s="558"/>
      <c r="D91" s="554"/>
      <c r="E91" s="445"/>
      <c r="F91" s="446"/>
      <c r="G91" s="469"/>
      <c r="H91" s="119"/>
      <c r="I91" s="578"/>
      <c r="J91" s="557" t="s">
        <v>124</v>
      </c>
      <c r="K91" s="558"/>
      <c r="L91" s="554"/>
      <c r="M91" s="451"/>
      <c r="N91" s="452"/>
      <c r="O91" s="453"/>
    </row>
    <row r="92" spans="1:15" ht="14.25" customHeight="1" thickBot="1">
      <c r="A92" s="579"/>
      <c r="B92" s="580"/>
      <c r="C92" s="581"/>
      <c r="D92" s="582"/>
      <c r="E92" s="448"/>
      <c r="F92" s="449"/>
      <c r="G92" s="470"/>
      <c r="H92" s="119"/>
      <c r="I92" s="579"/>
      <c r="J92" s="580"/>
      <c r="K92" s="581"/>
      <c r="L92" s="582"/>
      <c r="M92" s="454"/>
      <c r="N92" s="455"/>
      <c r="O92" s="456"/>
    </row>
    <row r="93" spans="1:15" ht="12.75" thickBot="1">
      <c r="A93" s="140" t="s">
        <v>27</v>
      </c>
      <c r="B93" s="141"/>
      <c r="C93" s="142" t="s">
        <v>29</v>
      </c>
      <c r="D93" s="141"/>
      <c r="E93" s="141"/>
      <c r="F93" s="126" t="s">
        <v>312</v>
      </c>
      <c r="G93" s="144" t="s">
        <v>121</v>
      </c>
      <c r="H93" s="119"/>
      <c r="I93" s="145" t="s">
        <v>27</v>
      </c>
      <c r="J93" s="146"/>
      <c r="K93" s="147" t="s">
        <v>29</v>
      </c>
      <c r="L93" s="146"/>
      <c r="M93" s="146"/>
      <c r="N93" s="126" t="s">
        <v>312</v>
      </c>
      <c r="O93" s="144" t="s">
        <v>121</v>
      </c>
    </row>
    <row r="94" spans="1:15" ht="14.25" customHeight="1">
      <c r="A94" s="548">
        <f>'出場種目票'!J202</f>
        <v>0</v>
      </c>
      <c r="B94" s="554"/>
      <c r="C94" s="557" t="e">
        <f>IF(A94="","",VLOOKUP(A94,'出場種目票'!$B$489:$K$608,2))</f>
        <v>#N/A</v>
      </c>
      <c r="D94" s="558" t="e">
        <f>IF(C94="","",VLOOKUP(C94,'出場種目票'!$B$338:$K$387,2))</f>
        <v>#N/A</v>
      </c>
      <c r="E94" s="554" t="e">
        <f>IF(D94="","",VLOOKUP(D94,'出場種目票'!$B$338:$K$387,2))</f>
        <v>#N/A</v>
      </c>
      <c r="F94" s="561" t="e">
        <f>'男子申込一覧表'!$A$5&amp;"･"&amp;IF(A94="","",VLOOKUP(A94,'出場種目票'!$B$489:$K$608,4))</f>
        <v>#N/A</v>
      </c>
      <c r="G94" s="552" t="e">
        <f>IF(A94="","",VLOOKUP(A94,'出場種目票'!$B$489:$K$608,5))</f>
        <v>#N/A</v>
      </c>
      <c r="H94" s="119"/>
      <c r="I94" s="548">
        <f>'出場種目票'!J205</f>
        <v>0</v>
      </c>
      <c r="J94" s="554"/>
      <c r="K94" s="557" t="e">
        <f>IF(I94="","",VLOOKUP(I94,'出場種目票'!$B$489:$K$608,2))</f>
        <v>#N/A</v>
      </c>
      <c r="L94" s="558" t="e">
        <f>IF(K94="","",VLOOKUP(K94,'出場種目票'!$B$338:$K$387,2))</f>
        <v>#N/A</v>
      </c>
      <c r="M94" s="554" t="e">
        <f>IF(L94="","",VLOOKUP(L94,'出場種目票'!$B$338:$K$387,2))</f>
        <v>#N/A</v>
      </c>
      <c r="N94" s="561" t="e">
        <f>'男子申込一覧表'!$A$5&amp;"･"&amp;IF(I94="","",VLOOKUP(I94,'出場種目票'!$B$489:$K$608,4))</f>
        <v>#N/A</v>
      </c>
      <c r="O94" s="552" t="e">
        <f>IF(I94="","",VLOOKUP(I94,'出場種目票'!$B$489:$K$608,5))</f>
        <v>#N/A</v>
      </c>
    </row>
    <row r="95" spans="1:15" ht="14.25" customHeight="1" thickBot="1">
      <c r="A95" s="555"/>
      <c r="B95" s="556"/>
      <c r="C95" s="559">
        <f>IF(B95="","",VLOOKUP(B95,'出場種目票'!$B$338:$K$387,2))</f>
      </c>
      <c r="D95" s="560">
        <f>IF(C95="","",VLOOKUP(C95,'出場種目票'!$B$338:$K$387,2))</f>
      </c>
      <c r="E95" s="556">
        <f>IF(D95="","",VLOOKUP(D95,'出場種目票'!$B$338:$K$387,2))</f>
      </c>
      <c r="F95" s="562"/>
      <c r="G95" s="553">
        <f>IF(E95="","",VLOOKUP(E95,'出場種目票'!$B$338:$K$387,5))</f>
      </c>
      <c r="H95" s="119"/>
      <c r="I95" s="555"/>
      <c r="J95" s="556"/>
      <c r="K95" s="559">
        <f>IF(J95="","",VLOOKUP(J95,'出場種目票'!$B$338:$K$387,2))</f>
      </c>
      <c r="L95" s="560">
        <f>IF(K95="","",VLOOKUP(K95,'出場種目票'!$B$338:$K$387,2))</f>
      </c>
      <c r="M95" s="556">
        <f>IF(L95="","",VLOOKUP(L95,'出場種目票'!$B$338:$K$387,2))</f>
      </c>
      <c r="N95" s="562"/>
      <c r="O95" s="553">
        <f>IF(M95="","",VLOOKUP(M95,'出場種目票'!$B$338:$K$387,5))</f>
      </c>
    </row>
    <row r="96" spans="1:15" ht="14.25" customHeight="1" thickBot="1">
      <c r="A96" s="119"/>
      <c r="B96" s="119"/>
      <c r="C96" s="119"/>
      <c r="D96" s="119"/>
      <c r="E96" s="119"/>
      <c r="F96" s="119"/>
      <c r="G96" s="119"/>
      <c r="H96" s="132"/>
      <c r="I96" s="133"/>
      <c r="J96" s="133"/>
      <c r="K96" s="133"/>
      <c r="L96" s="133"/>
      <c r="M96" s="133"/>
      <c r="N96" s="133"/>
      <c r="O96" s="133"/>
    </row>
    <row r="97" spans="1:15" ht="14.25" customHeight="1" thickBot="1">
      <c r="A97" s="577" t="s">
        <v>61</v>
      </c>
      <c r="B97" s="134" t="s">
        <v>28</v>
      </c>
      <c r="C97" s="135"/>
      <c r="D97" s="135"/>
      <c r="E97" s="304" t="s">
        <v>315</v>
      </c>
      <c r="F97" s="135"/>
      <c r="G97" s="136"/>
      <c r="H97" s="119"/>
      <c r="I97" s="577" t="s">
        <v>61</v>
      </c>
      <c r="J97" s="137" t="s">
        <v>28</v>
      </c>
      <c r="K97" s="138"/>
      <c r="L97" s="138"/>
      <c r="M97" s="304" t="s">
        <v>315</v>
      </c>
      <c r="N97" s="138"/>
      <c r="O97" s="139"/>
    </row>
    <row r="98" spans="1:15" ht="14.25" customHeight="1">
      <c r="A98" s="578"/>
      <c r="B98" s="557" t="s">
        <v>124</v>
      </c>
      <c r="C98" s="558"/>
      <c r="D98" s="554"/>
      <c r="E98" s="445"/>
      <c r="F98" s="446"/>
      <c r="G98" s="469"/>
      <c r="H98" s="119"/>
      <c r="I98" s="578"/>
      <c r="J98" s="557" t="s">
        <v>124</v>
      </c>
      <c r="K98" s="558"/>
      <c r="L98" s="554"/>
      <c r="M98" s="451"/>
      <c r="N98" s="452"/>
      <c r="O98" s="453"/>
    </row>
    <row r="99" spans="1:15" ht="14.25" customHeight="1" thickBot="1">
      <c r="A99" s="579"/>
      <c r="B99" s="580"/>
      <c r="C99" s="581"/>
      <c r="D99" s="582"/>
      <c r="E99" s="448"/>
      <c r="F99" s="449"/>
      <c r="G99" s="470"/>
      <c r="H99" s="119"/>
      <c r="I99" s="579"/>
      <c r="J99" s="580"/>
      <c r="K99" s="581"/>
      <c r="L99" s="582"/>
      <c r="M99" s="454"/>
      <c r="N99" s="455"/>
      <c r="O99" s="456"/>
    </row>
    <row r="100" spans="1:15" ht="14.25" customHeight="1" thickBot="1">
      <c r="A100" s="140" t="s">
        <v>27</v>
      </c>
      <c r="B100" s="141"/>
      <c r="C100" s="142" t="s">
        <v>29</v>
      </c>
      <c r="D100" s="141"/>
      <c r="E100" s="141"/>
      <c r="F100" s="126" t="s">
        <v>312</v>
      </c>
      <c r="G100" s="144" t="s">
        <v>121</v>
      </c>
      <c r="H100" s="119"/>
      <c r="I100" s="145" t="s">
        <v>27</v>
      </c>
      <c r="J100" s="146"/>
      <c r="K100" s="147" t="s">
        <v>29</v>
      </c>
      <c r="L100" s="146"/>
      <c r="M100" s="146"/>
      <c r="N100" s="126" t="s">
        <v>312</v>
      </c>
      <c r="O100" s="144" t="s">
        <v>121</v>
      </c>
    </row>
    <row r="101" spans="1:15" ht="14.25" customHeight="1">
      <c r="A101" s="548">
        <f>'出場種目票'!J206</f>
        <v>0</v>
      </c>
      <c r="B101" s="554"/>
      <c r="C101" s="557" t="e">
        <f>IF(A101="","",VLOOKUP(A101,'出場種目票'!$B$489:$K$608,2))</f>
        <v>#N/A</v>
      </c>
      <c r="D101" s="558" t="e">
        <f>IF(C101="","",VLOOKUP(C101,'出場種目票'!$B$338:$K$387,2))</f>
        <v>#N/A</v>
      </c>
      <c r="E101" s="554" t="e">
        <f>IF(D101="","",VLOOKUP(D101,'出場種目票'!$B$338:$K$387,2))</f>
        <v>#N/A</v>
      </c>
      <c r="F101" s="561" t="e">
        <f>'男子申込一覧表'!$A$5&amp;"･"&amp;IF(A101="","",VLOOKUP(A101,'出場種目票'!$B$489:$K$608,4))</f>
        <v>#N/A</v>
      </c>
      <c r="G101" s="552" t="e">
        <f>IF(A101="","",VLOOKUP(A101,'出場種目票'!$B$489:$K$608,5))</f>
        <v>#N/A</v>
      </c>
      <c r="H101" s="119"/>
      <c r="I101" s="548">
        <f>'出場種目票'!J207</f>
        <v>0</v>
      </c>
      <c r="J101" s="554"/>
      <c r="K101" s="557" t="e">
        <f>IF(I101="","",VLOOKUP(I101,'出場種目票'!$B$489:$K$608,2))</f>
        <v>#N/A</v>
      </c>
      <c r="L101" s="558" t="e">
        <f>IF(K101="","",VLOOKUP(K101,'出場種目票'!$B$338:$K$387,2))</f>
        <v>#N/A</v>
      </c>
      <c r="M101" s="554" t="e">
        <f>IF(L101="","",VLOOKUP(L101,'出場種目票'!$B$338:$K$387,2))</f>
        <v>#N/A</v>
      </c>
      <c r="N101" s="561" t="e">
        <f>'男子申込一覧表'!$A$5&amp;"･"&amp;IF(I101="","",VLOOKUP(I101,'出場種目票'!$B$489:$K$608,4))</f>
        <v>#N/A</v>
      </c>
      <c r="O101" s="552" t="e">
        <f>IF(I101="","",VLOOKUP(I101,'出場種目票'!$B$489:$K$608,5))</f>
        <v>#N/A</v>
      </c>
    </row>
    <row r="102" spans="1:15" ht="14.25" customHeight="1" thickBot="1">
      <c r="A102" s="555"/>
      <c r="B102" s="556"/>
      <c r="C102" s="559">
        <f>IF(B102="","",VLOOKUP(B102,'出場種目票'!$B$338:$K$387,2))</f>
      </c>
      <c r="D102" s="560">
        <f>IF(C102="","",VLOOKUP(C102,'出場種目票'!$B$338:$K$387,2))</f>
      </c>
      <c r="E102" s="556">
        <f>IF(D102="","",VLOOKUP(D102,'出場種目票'!$B$338:$K$387,2))</f>
      </c>
      <c r="F102" s="562"/>
      <c r="G102" s="553">
        <f>IF(E102="","",VLOOKUP(E102,'出場種目票'!$B$338:$K$387,5))</f>
      </c>
      <c r="H102" s="119"/>
      <c r="I102" s="555"/>
      <c r="J102" s="556"/>
      <c r="K102" s="559">
        <f>IF(J102="","",VLOOKUP(J102,'出場種目票'!$B$338:$K$387,2))</f>
      </c>
      <c r="L102" s="560">
        <f>IF(K102="","",VLOOKUP(K102,'出場種目票'!$B$338:$K$387,2))</f>
      </c>
      <c r="M102" s="556">
        <f>IF(L102="","",VLOOKUP(L102,'出場種目票'!$B$338:$K$387,2))</f>
      </c>
      <c r="N102" s="562"/>
      <c r="O102" s="553">
        <f>IF(M102="","",VLOOKUP(M102,'出場種目票'!$B$338:$K$387,5))</f>
      </c>
    </row>
    <row r="103" spans="1:15" ht="14.25" customHeight="1" thickBot="1">
      <c r="A103" s="119"/>
      <c r="B103" s="119"/>
      <c r="C103" s="119"/>
      <c r="D103" s="119"/>
      <c r="E103" s="119"/>
      <c r="F103" s="119"/>
      <c r="G103" s="119"/>
      <c r="H103" s="132"/>
      <c r="I103" s="133"/>
      <c r="J103" s="133"/>
      <c r="K103" s="133"/>
      <c r="L103" s="133"/>
      <c r="M103" s="133"/>
      <c r="N103" s="133"/>
      <c r="O103" s="133"/>
    </row>
    <row r="104" spans="1:15" ht="14.25" customHeight="1" thickBot="1">
      <c r="A104" s="577" t="s">
        <v>61</v>
      </c>
      <c r="B104" s="134" t="s">
        <v>28</v>
      </c>
      <c r="C104" s="135"/>
      <c r="D104" s="135"/>
      <c r="E104" s="304" t="s">
        <v>315</v>
      </c>
      <c r="F104" s="135"/>
      <c r="G104" s="136"/>
      <c r="H104" s="119"/>
      <c r="I104" s="577" t="s">
        <v>61</v>
      </c>
      <c r="J104" s="137" t="s">
        <v>28</v>
      </c>
      <c r="K104" s="138"/>
      <c r="L104" s="138"/>
      <c r="M104" s="304" t="s">
        <v>315</v>
      </c>
      <c r="N104" s="138"/>
      <c r="O104" s="139"/>
    </row>
    <row r="105" spans="1:15" ht="14.25" customHeight="1">
      <c r="A105" s="578"/>
      <c r="B105" s="557" t="s">
        <v>124</v>
      </c>
      <c r="C105" s="558"/>
      <c r="D105" s="554"/>
      <c r="E105" s="445"/>
      <c r="F105" s="446"/>
      <c r="G105" s="469"/>
      <c r="H105" s="119"/>
      <c r="I105" s="578"/>
      <c r="J105" s="557" t="s">
        <v>124</v>
      </c>
      <c r="K105" s="558"/>
      <c r="L105" s="554"/>
      <c r="M105" s="451"/>
      <c r="N105" s="452"/>
      <c r="O105" s="453"/>
    </row>
    <row r="106" spans="1:15" ht="14.25" customHeight="1" thickBot="1">
      <c r="A106" s="579"/>
      <c r="B106" s="580"/>
      <c r="C106" s="581"/>
      <c r="D106" s="582"/>
      <c r="E106" s="448"/>
      <c r="F106" s="449"/>
      <c r="G106" s="470"/>
      <c r="H106" s="119"/>
      <c r="I106" s="579"/>
      <c r="J106" s="580"/>
      <c r="K106" s="581"/>
      <c r="L106" s="582"/>
      <c r="M106" s="454"/>
      <c r="N106" s="455"/>
      <c r="O106" s="456"/>
    </row>
    <row r="107" spans="1:15" ht="14.25" customHeight="1" thickBot="1">
      <c r="A107" s="140" t="s">
        <v>27</v>
      </c>
      <c r="B107" s="141"/>
      <c r="C107" s="142" t="s">
        <v>29</v>
      </c>
      <c r="D107" s="141"/>
      <c r="E107" s="141"/>
      <c r="F107" s="126" t="s">
        <v>312</v>
      </c>
      <c r="G107" s="144" t="s">
        <v>121</v>
      </c>
      <c r="H107" s="119"/>
      <c r="I107" s="145" t="s">
        <v>27</v>
      </c>
      <c r="J107" s="146"/>
      <c r="K107" s="147" t="s">
        <v>29</v>
      </c>
      <c r="L107" s="146"/>
      <c r="M107" s="146"/>
      <c r="N107" s="126" t="s">
        <v>312</v>
      </c>
      <c r="O107" s="144" t="s">
        <v>121</v>
      </c>
    </row>
    <row r="108" spans="1:15" ht="14.25" customHeight="1">
      <c r="A108" s="548">
        <f>'出場種目票'!J208</f>
        <v>0</v>
      </c>
      <c r="B108" s="554"/>
      <c r="C108" s="557" t="e">
        <f>IF(A108="","",VLOOKUP(A108,'出場種目票'!$B$489:$K$608,2))</f>
        <v>#N/A</v>
      </c>
      <c r="D108" s="558" t="e">
        <f>IF(C108="","",VLOOKUP(C108,'出場種目票'!$B$338:$K$387,2))</f>
        <v>#N/A</v>
      </c>
      <c r="E108" s="554" t="e">
        <f>IF(D108="","",VLOOKUP(D108,'出場種目票'!$B$338:$K$387,2))</f>
        <v>#N/A</v>
      </c>
      <c r="F108" s="561" t="e">
        <f>'男子申込一覧表'!$A$5&amp;"･"&amp;IF(A108="","",VLOOKUP(A108,'出場種目票'!$B$489:$K$608,4))</f>
        <v>#N/A</v>
      </c>
      <c r="G108" s="552" t="e">
        <f>IF(A108="","",VLOOKUP(A108,'出場種目票'!$B$489:$K$608,5))</f>
        <v>#N/A</v>
      </c>
      <c r="H108" s="119"/>
      <c r="I108" s="548">
        <f>'出場種目票'!J209</f>
        <v>0</v>
      </c>
      <c r="J108" s="554"/>
      <c r="K108" s="557" t="e">
        <f>IF(I108="","",VLOOKUP(I108,'出場種目票'!$B$489:$K$608,2))</f>
        <v>#N/A</v>
      </c>
      <c r="L108" s="558" t="e">
        <f>IF(K108="","",VLOOKUP(K108,'出場種目票'!$B$338:$K$387,2))</f>
        <v>#N/A</v>
      </c>
      <c r="M108" s="554" t="e">
        <f>IF(L108="","",VLOOKUP(L108,'出場種目票'!$B$338:$K$387,2))</f>
        <v>#N/A</v>
      </c>
      <c r="N108" s="561" t="e">
        <f>'男子申込一覧表'!$A$5&amp;"･"&amp;IF(I108="","",VLOOKUP(I108,'出場種目票'!$B$489:$K$608,4))</f>
        <v>#N/A</v>
      </c>
      <c r="O108" s="552" t="e">
        <f>IF(I108="","",VLOOKUP(I108,'出場種目票'!$B$489:$K$608,5))</f>
        <v>#N/A</v>
      </c>
    </row>
    <row r="109" spans="1:15" ht="14.25" customHeight="1" thickBot="1">
      <c r="A109" s="555"/>
      <c r="B109" s="556"/>
      <c r="C109" s="559">
        <f>IF(B109="","",VLOOKUP(B109,'出場種目票'!$B$338:$K$387,2))</f>
      </c>
      <c r="D109" s="560">
        <f>IF(C109="","",VLOOKUP(C109,'出場種目票'!$B$338:$K$387,2))</f>
      </c>
      <c r="E109" s="556">
        <f>IF(D109="","",VLOOKUP(D109,'出場種目票'!$B$338:$K$387,2))</f>
      </c>
      <c r="F109" s="562"/>
      <c r="G109" s="553">
        <f>IF(E109="","",VLOOKUP(E109,'出場種目票'!$B$338:$K$387,5))</f>
      </c>
      <c r="H109" s="119"/>
      <c r="I109" s="555"/>
      <c r="J109" s="556"/>
      <c r="K109" s="559">
        <f>IF(J109="","",VLOOKUP(J109,'出場種目票'!$B$338:$K$387,2))</f>
      </c>
      <c r="L109" s="560">
        <f>IF(K109="","",VLOOKUP(K109,'出場種目票'!$B$338:$K$387,2))</f>
      </c>
      <c r="M109" s="556">
        <f>IF(L109="","",VLOOKUP(L109,'出場種目票'!$B$338:$K$387,2))</f>
      </c>
      <c r="N109" s="562"/>
      <c r="O109" s="553">
        <f>IF(M109="","",VLOOKUP(M109,'出場種目票'!$B$338:$K$387,5))</f>
      </c>
    </row>
    <row r="110" spans="1:15" ht="14.25" customHeight="1" thickBot="1">
      <c r="A110" s="119"/>
      <c r="B110" s="119"/>
      <c r="C110" s="119"/>
      <c r="D110" s="119"/>
      <c r="E110" s="119"/>
      <c r="F110" s="119"/>
      <c r="G110" s="119"/>
      <c r="H110" s="132"/>
      <c r="I110" s="133"/>
      <c r="J110" s="133"/>
      <c r="K110" s="133"/>
      <c r="L110" s="133"/>
      <c r="M110" s="133"/>
      <c r="N110" s="133"/>
      <c r="O110" s="133"/>
    </row>
    <row r="111" spans="1:15" ht="12.75" customHeight="1" thickBot="1">
      <c r="A111" s="577" t="s">
        <v>61</v>
      </c>
      <c r="B111" s="134" t="s">
        <v>28</v>
      </c>
      <c r="C111" s="135"/>
      <c r="D111" s="135"/>
      <c r="E111" s="304" t="s">
        <v>315</v>
      </c>
      <c r="F111" s="135"/>
      <c r="G111" s="136"/>
      <c r="H111" s="119"/>
      <c r="I111" s="577" t="s">
        <v>61</v>
      </c>
      <c r="J111" s="137" t="s">
        <v>28</v>
      </c>
      <c r="K111" s="138"/>
      <c r="L111" s="138"/>
      <c r="M111" s="304" t="s">
        <v>315</v>
      </c>
      <c r="N111" s="138"/>
      <c r="O111" s="139"/>
    </row>
    <row r="112" spans="1:15" ht="15" customHeight="1">
      <c r="A112" s="578"/>
      <c r="B112" s="557" t="s">
        <v>101</v>
      </c>
      <c r="C112" s="558"/>
      <c r="D112" s="554"/>
      <c r="E112" s="445"/>
      <c r="F112" s="446"/>
      <c r="G112" s="469"/>
      <c r="H112" s="119"/>
      <c r="I112" s="578"/>
      <c r="J112" s="557" t="s">
        <v>101</v>
      </c>
      <c r="K112" s="558"/>
      <c r="L112" s="554"/>
      <c r="M112" s="451"/>
      <c r="N112" s="452"/>
      <c r="O112" s="453"/>
    </row>
    <row r="113" spans="1:15" ht="14.25" customHeight="1" thickBot="1">
      <c r="A113" s="579"/>
      <c r="B113" s="580"/>
      <c r="C113" s="581"/>
      <c r="D113" s="582"/>
      <c r="E113" s="448"/>
      <c r="F113" s="449"/>
      <c r="G113" s="470"/>
      <c r="H113" s="119"/>
      <c r="I113" s="579"/>
      <c r="J113" s="580"/>
      <c r="K113" s="581"/>
      <c r="L113" s="582"/>
      <c r="M113" s="454"/>
      <c r="N113" s="455"/>
      <c r="O113" s="456"/>
    </row>
    <row r="114" spans="1:15" ht="12.75" thickBot="1">
      <c r="A114" s="140" t="s">
        <v>27</v>
      </c>
      <c r="B114" s="141"/>
      <c r="C114" s="142" t="s">
        <v>29</v>
      </c>
      <c r="D114" s="141"/>
      <c r="E114" s="141"/>
      <c r="F114" s="126" t="s">
        <v>312</v>
      </c>
      <c r="G114" s="144" t="s">
        <v>121</v>
      </c>
      <c r="H114" s="119"/>
      <c r="I114" s="145" t="s">
        <v>27</v>
      </c>
      <c r="J114" s="146"/>
      <c r="K114" s="147" t="s">
        <v>29</v>
      </c>
      <c r="L114" s="146"/>
      <c r="M114" s="146"/>
      <c r="N114" s="126" t="s">
        <v>312</v>
      </c>
      <c r="O114" s="144" t="s">
        <v>121</v>
      </c>
    </row>
    <row r="115" spans="1:15" ht="14.25" customHeight="1">
      <c r="A115" s="548">
        <f>'出場種目票'!J210</f>
        <v>0</v>
      </c>
      <c r="B115" s="554"/>
      <c r="C115" s="557" t="e">
        <f>IF(A115="","",VLOOKUP(A115,'出場種目票'!$B$489:$K$608,2))</f>
        <v>#N/A</v>
      </c>
      <c r="D115" s="558" t="e">
        <f>IF(C115="","",VLOOKUP(C115,'出場種目票'!$B$338:$K$387,2))</f>
        <v>#N/A</v>
      </c>
      <c r="E115" s="554" t="e">
        <f>IF(D115="","",VLOOKUP(D115,'出場種目票'!$B$338:$K$387,2))</f>
        <v>#N/A</v>
      </c>
      <c r="F115" s="561" t="e">
        <f>'男子申込一覧表'!$A$5&amp;"･"&amp;IF(A115="","",VLOOKUP(A115,'出場種目票'!$B$489:$K$608,4))</f>
        <v>#N/A</v>
      </c>
      <c r="G115" s="552" t="e">
        <f>IF(A115="","",VLOOKUP(A115,'出場種目票'!$B$489:$K$608,5))</f>
        <v>#N/A</v>
      </c>
      <c r="H115" s="119"/>
      <c r="I115" s="548">
        <f>'出場種目票'!J213</f>
        <v>0</v>
      </c>
      <c r="J115" s="554"/>
      <c r="K115" s="557" t="e">
        <f>IF(I115="","",VLOOKUP(I115,'出場種目票'!$B$489:$K$608,2))</f>
        <v>#N/A</v>
      </c>
      <c r="L115" s="558" t="e">
        <f>IF(K115="","",VLOOKUP(K115,'出場種目票'!$B$338:$K$387,2))</f>
        <v>#N/A</v>
      </c>
      <c r="M115" s="554" t="e">
        <f>IF(L115="","",VLOOKUP(L115,'出場種目票'!$B$338:$K$387,2))</f>
        <v>#N/A</v>
      </c>
      <c r="N115" s="561" t="e">
        <f>'男子申込一覧表'!$A$5&amp;"･"&amp;IF(I115="","",VLOOKUP(I115,'出場種目票'!$B$489:$K$608,4))</f>
        <v>#N/A</v>
      </c>
      <c r="O115" s="552" t="e">
        <f>IF(I115="","",VLOOKUP(I115,'出場種目票'!$B$489:$K$608,5))</f>
        <v>#N/A</v>
      </c>
    </row>
    <row r="116" spans="1:15" ht="14.25" customHeight="1" thickBot="1">
      <c r="A116" s="555"/>
      <c r="B116" s="556"/>
      <c r="C116" s="559">
        <f>IF(B116="","",VLOOKUP(B116,'出場種目票'!$B$338:$K$387,2))</f>
      </c>
      <c r="D116" s="560">
        <f>IF(C116="","",VLOOKUP(C116,'出場種目票'!$B$338:$K$387,2))</f>
      </c>
      <c r="E116" s="556">
        <f>IF(D116="","",VLOOKUP(D116,'出場種目票'!$B$338:$K$387,2))</f>
      </c>
      <c r="F116" s="562"/>
      <c r="G116" s="553">
        <f>IF(E116="","",VLOOKUP(E116,'出場種目票'!$B$338:$K$387,5))</f>
      </c>
      <c r="H116" s="119"/>
      <c r="I116" s="555"/>
      <c r="J116" s="556"/>
      <c r="K116" s="559">
        <f>IF(J116="","",VLOOKUP(J116,'出場種目票'!$B$338:$K$387,2))</f>
      </c>
      <c r="L116" s="560">
        <f>IF(K116="","",VLOOKUP(K116,'出場種目票'!$B$338:$K$387,2))</f>
      </c>
      <c r="M116" s="556">
        <f>IF(L116="","",VLOOKUP(L116,'出場種目票'!$B$338:$K$387,2))</f>
      </c>
      <c r="N116" s="562"/>
      <c r="O116" s="553">
        <f>IF(M116="","",VLOOKUP(M116,'出場種目票'!$B$338:$K$387,5))</f>
      </c>
    </row>
    <row r="117" spans="1:15" ht="14.25" customHeight="1" thickBot="1">
      <c r="A117" s="224"/>
      <c r="B117" s="224"/>
      <c r="C117" s="224"/>
      <c r="D117" s="224"/>
      <c r="E117" s="224"/>
      <c r="F117" s="224"/>
      <c r="G117" s="224"/>
      <c r="H117" s="119"/>
      <c r="I117" s="224"/>
      <c r="J117" s="224"/>
      <c r="K117" s="224"/>
      <c r="L117" s="224"/>
      <c r="M117" s="224"/>
      <c r="N117" s="224"/>
      <c r="O117" s="224"/>
    </row>
    <row r="118" spans="1:15" ht="14.25" customHeight="1" thickBot="1">
      <c r="A118" s="577" t="s">
        <v>61</v>
      </c>
      <c r="B118" s="134" t="s">
        <v>28</v>
      </c>
      <c r="C118" s="135"/>
      <c r="D118" s="135"/>
      <c r="E118" s="304" t="s">
        <v>315</v>
      </c>
      <c r="F118" s="135"/>
      <c r="G118" s="136"/>
      <c r="H118" s="119"/>
      <c r="I118" s="577" t="s">
        <v>61</v>
      </c>
      <c r="J118" s="137" t="s">
        <v>28</v>
      </c>
      <c r="K118" s="138"/>
      <c r="L118" s="138"/>
      <c r="M118" s="304" t="s">
        <v>315</v>
      </c>
      <c r="N118" s="138"/>
      <c r="O118" s="139"/>
    </row>
    <row r="119" spans="1:15" ht="14.25" customHeight="1">
      <c r="A119" s="578"/>
      <c r="B119" s="557" t="s">
        <v>101</v>
      </c>
      <c r="C119" s="558"/>
      <c r="D119" s="554"/>
      <c r="E119" s="445"/>
      <c r="F119" s="446"/>
      <c r="G119" s="469"/>
      <c r="H119" s="119"/>
      <c r="I119" s="578"/>
      <c r="J119" s="557" t="s">
        <v>101</v>
      </c>
      <c r="K119" s="558"/>
      <c r="L119" s="554"/>
      <c r="M119" s="451"/>
      <c r="N119" s="452"/>
      <c r="O119" s="453"/>
    </row>
    <row r="120" spans="1:15" ht="14.25" customHeight="1" thickBot="1">
      <c r="A120" s="579"/>
      <c r="B120" s="580"/>
      <c r="C120" s="581"/>
      <c r="D120" s="582"/>
      <c r="E120" s="448"/>
      <c r="F120" s="449"/>
      <c r="G120" s="470"/>
      <c r="H120" s="119"/>
      <c r="I120" s="579"/>
      <c r="J120" s="580"/>
      <c r="K120" s="581"/>
      <c r="L120" s="582"/>
      <c r="M120" s="454"/>
      <c r="N120" s="455"/>
      <c r="O120" s="456"/>
    </row>
    <row r="121" spans="1:15" ht="14.25" customHeight="1" thickBot="1">
      <c r="A121" s="140" t="s">
        <v>27</v>
      </c>
      <c r="B121" s="141"/>
      <c r="C121" s="142" t="s">
        <v>29</v>
      </c>
      <c r="D121" s="141"/>
      <c r="E121" s="141"/>
      <c r="F121" s="126" t="s">
        <v>312</v>
      </c>
      <c r="G121" s="144" t="s">
        <v>121</v>
      </c>
      <c r="H121" s="119"/>
      <c r="I121" s="145" t="s">
        <v>27</v>
      </c>
      <c r="J121" s="146"/>
      <c r="K121" s="147" t="s">
        <v>29</v>
      </c>
      <c r="L121" s="146"/>
      <c r="M121" s="146"/>
      <c r="N121" s="126" t="s">
        <v>312</v>
      </c>
      <c r="O121" s="144" t="s">
        <v>121</v>
      </c>
    </row>
    <row r="122" spans="1:15" ht="14.25" customHeight="1">
      <c r="A122" s="548">
        <f>'出場種目票'!J214</f>
        <v>0</v>
      </c>
      <c r="B122" s="554"/>
      <c r="C122" s="557" t="e">
        <f>IF(A122="","",VLOOKUP(A122,'出場種目票'!$B$489:$K$608,2))</f>
        <v>#N/A</v>
      </c>
      <c r="D122" s="558" t="e">
        <f>IF(C122="","",VLOOKUP(C122,'出場種目票'!$B$338:$K$387,2))</f>
        <v>#N/A</v>
      </c>
      <c r="E122" s="554" t="e">
        <f>IF(D122="","",VLOOKUP(D122,'出場種目票'!$B$338:$K$387,2))</f>
        <v>#N/A</v>
      </c>
      <c r="F122" s="561" t="e">
        <f>'男子申込一覧表'!$A$5&amp;"･"&amp;IF(A122="","",VLOOKUP(A122,'出場種目票'!$B$489:$K$608,4))</f>
        <v>#N/A</v>
      </c>
      <c r="G122" s="552" t="e">
        <f>IF(A122="","",VLOOKUP(A122,'出場種目票'!$B$489:$K$608,5))</f>
        <v>#N/A</v>
      </c>
      <c r="H122" s="119"/>
      <c r="I122" s="548">
        <f>'出場種目票'!J215</f>
        <v>0</v>
      </c>
      <c r="J122" s="554"/>
      <c r="K122" s="557" t="e">
        <f>IF(I122="","",VLOOKUP(I122,'出場種目票'!$B$489:$K$608,2))</f>
        <v>#N/A</v>
      </c>
      <c r="L122" s="558" t="e">
        <f>IF(K122="","",VLOOKUP(K122,'出場種目票'!$B$338:$K$387,2))</f>
        <v>#N/A</v>
      </c>
      <c r="M122" s="554" t="e">
        <f>IF(L122="","",VLOOKUP(L122,'出場種目票'!$B$338:$K$387,2))</f>
        <v>#N/A</v>
      </c>
      <c r="N122" s="561" t="e">
        <f>'男子申込一覧表'!$A$5&amp;"･"&amp;IF(I122="","",VLOOKUP(I122,'出場種目票'!$B$489:$K$608,4))</f>
        <v>#N/A</v>
      </c>
      <c r="O122" s="552" t="e">
        <f>IF(I122="","",VLOOKUP(I122,'出場種目票'!$B$489:$K$608,5))</f>
        <v>#N/A</v>
      </c>
    </row>
    <row r="123" spans="1:15" ht="14.25" customHeight="1" thickBot="1">
      <c r="A123" s="555"/>
      <c r="B123" s="556"/>
      <c r="C123" s="559">
        <f>IF(B123="","",VLOOKUP(B123,'出場種目票'!$B$338:$K$387,2))</f>
      </c>
      <c r="D123" s="560">
        <f>IF(C123="","",VLOOKUP(C123,'出場種目票'!$B$338:$K$387,2))</f>
      </c>
      <c r="E123" s="556">
        <f>IF(D123="","",VLOOKUP(D123,'出場種目票'!$B$338:$K$387,2))</f>
      </c>
      <c r="F123" s="562"/>
      <c r="G123" s="553">
        <f>IF(E123="","",VLOOKUP(E123,'出場種目票'!$B$338:$K$387,5))</f>
      </c>
      <c r="H123" s="119"/>
      <c r="I123" s="555"/>
      <c r="J123" s="556"/>
      <c r="K123" s="559">
        <f>IF(J123="","",VLOOKUP(J123,'出場種目票'!$B$338:$K$387,2))</f>
      </c>
      <c r="L123" s="560">
        <f>IF(K123="","",VLOOKUP(K123,'出場種目票'!$B$338:$K$387,2))</f>
      </c>
      <c r="M123" s="556">
        <f>IF(L123="","",VLOOKUP(L123,'出場種目票'!$B$338:$K$387,2))</f>
      </c>
      <c r="N123" s="562"/>
      <c r="O123" s="553">
        <f>IF(M123="","",VLOOKUP(M123,'出場種目票'!$B$338:$K$387,5))</f>
      </c>
    </row>
    <row r="124" spans="1:15" ht="14.25" customHeight="1" thickBot="1">
      <c r="A124" s="224"/>
      <c r="B124" s="224"/>
      <c r="C124" s="224"/>
      <c r="D124" s="224"/>
      <c r="E124" s="224"/>
      <c r="F124" s="224"/>
      <c r="G124" s="224"/>
      <c r="H124" s="119"/>
      <c r="I124" s="224"/>
      <c r="J124" s="224"/>
      <c r="K124" s="224"/>
      <c r="L124" s="224"/>
      <c r="M124" s="224"/>
      <c r="N124" s="224"/>
      <c r="O124" s="224"/>
    </row>
    <row r="125" spans="1:15" ht="14.25" customHeight="1" thickBot="1">
      <c r="A125" s="577" t="s">
        <v>61</v>
      </c>
      <c r="B125" s="134" t="s">
        <v>28</v>
      </c>
      <c r="C125" s="135"/>
      <c r="D125" s="135"/>
      <c r="E125" s="304" t="s">
        <v>315</v>
      </c>
      <c r="F125" s="135"/>
      <c r="G125" s="136"/>
      <c r="H125" s="119"/>
      <c r="I125" s="577" t="s">
        <v>61</v>
      </c>
      <c r="J125" s="137" t="s">
        <v>28</v>
      </c>
      <c r="K125" s="138"/>
      <c r="L125" s="138"/>
      <c r="M125" s="304" t="s">
        <v>315</v>
      </c>
      <c r="N125" s="138"/>
      <c r="O125" s="139"/>
    </row>
    <row r="126" spans="1:15" ht="14.25" customHeight="1">
      <c r="A126" s="578"/>
      <c r="B126" s="557" t="s">
        <v>101</v>
      </c>
      <c r="C126" s="558"/>
      <c r="D126" s="554"/>
      <c r="E126" s="445"/>
      <c r="F126" s="446"/>
      <c r="G126" s="469"/>
      <c r="H126" s="119"/>
      <c r="I126" s="578"/>
      <c r="J126" s="557" t="s">
        <v>101</v>
      </c>
      <c r="K126" s="558"/>
      <c r="L126" s="554"/>
      <c r="M126" s="451"/>
      <c r="N126" s="452"/>
      <c r="O126" s="453"/>
    </row>
    <row r="127" spans="1:15" ht="14.25" customHeight="1" thickBot="1">
      <c r="A127" s="579"/>
      <c r="B127" s="580"/>
      <c r="C127" s="581"/>
      <c r="D127" s="582"/>
      <c r="E127" s="448"/>
      <c r="F127" s="449"/>
      <c r="G127" s="470"/>
      <c r="H127" s="119"/>
      <c r="I127" s="579"/>
      <c r="J127" s="580"/>
      <c r="K127" s="581"/>
      <c r="L127" s="582"/>
      <c r="M127" s="454"/>
      <c r="N127" s="455"/>
      <c r="O127" s="456"/>
    </row>
    <row r="128" spans="1:15" ht="14.25" customHeight="1" thickBot="1">
      <c r="A128" s="140" t="s">
        <v>27</v>
      </c>
      <c r="B128" s="141"/>
      <c r="C128" s="142" t="s">
        <v>29</v>
      </c>
      <c r="D128" s="141"/>
      <c r="E128" s="141"/>
      <c r="F128" s="126" t="s">
        <v>312</v>
      </c>
      <c r="G128" s="144" t="s">
        <v>121</v>
      </c>
      <c r="H128" s="119"/>
      <c r="I128" s="145" t="s">
        <v>27</v>
      </c>
      <c r="J128" s="146"/>
      <c r="K128" s="147" t="s">
        <v>29</v>
      </c>
      <c r="L128" s="146"/>
      <c r="M128" s="146"/>
      <c r="N128" s="126" t="s">
        <v>312</v>
      </c>
      <c r="O128" s="144" t="s">
        <v>121</v>
      </c>
    </row>
    <row r="129" spans="1:15" ht="14.25" customHeight="1">
      <c r="A129" s="548">
        <f>'出場種目票'!J216</f>
        <v>0</v>
      </c>
      <c r="B129" s="554"/>
      <c r="C129" s="557" t="e">
        <f>IF(A129="","",VLOOKUP(A129,'出場種目票'!$B$489:$K$608,2))</f>
        <v>#N/A</v>
      </c>
      <c r="D129" s="558" t="e">
        <f>IF(C129="","",VLOOKUP(C129,'出場種目票'!$B$338:$K$387,2))</f>
        <v>#N/A</v>
      </c>
      <c r="E129" s="554" t="e">
        <f>IF(D129="","",VLOOKUP(D129,'出場種目票'!$B$338:$K$387,2))</f>
        <v>#N/A</v>
      </c>
      <c r="F129" s="561" t="e">
        <f>'男子申込一覧表'!$A$5&amp;"･"&amp;IF(A129="","",VLOOKUP(A129,'出場種目票'!$B$489:$K$608,4))</f>
        <v>#N/A</v>
      </c>
      <c r="G129" s="552" t="e">
        <f>IF(A129="","",VLOOKUP(A129,'出場種目票'!$B$489:$K$608,5))</f>
        <v>#N/A</v>
      </c>
      <c r="H129" s="119"/>
      <c r="I129" s="548">
        <f>'出場種目票'!J217</f>
        <v>0</v>
      </c>
      <c r="J129" s="554"/>
      <c r="K129" s="557" t="e">
        <f>IF(I129="","",VLOOKUP(I129,'出場種目票'!$B$489:$K$608,2))</f>
        <v>#N/A</v>
      </c>
      <c r="L129" s="558" t="e">
        <f>IF(K129="","",VLOOKUP(K129,'出場種目票'!$B$338:$K$387,2))</f>
        <v>#N/A</v>
      </c>
      <c r="M129" s="554" t="e">
        <f>IF(L129="","",VLOOKUP(L129,'出場種目票'!$B$338:$K$387,2))</f>
        <v>#N/A</v>
      </c>
      <c r="N129" s="561" t="e">
        <f>'男子申込一覧表'!$A$5&amp;"･"&amp;IF(I129="","",VLOOKUP(I129,'出場種目票'!$B$489:$K$608,4))</f>
        <v>#N/A</v>
      </c>
      <c r="O129" s="552" t="e">
        <f>IF(I129="","",VLOOKUP(I129,'出場種目票'!$B$489:$K$608,5))</f>
        <v>#N/A</v>
      </c>
    </row>
    <row r="130" spans="1:15" ht="14.25" customHeight="1" thickBot="1">
      <c r="A130" s="555"/>
      <c r="B130" s="556"/>
      <c r="C130" s="559">
        <f>IF(B130="","",VLOOKUP(B130,'出場種目票'!$B$338:$K$387,2))</f>
      </c>
      <c r="D130" s="560">
        <f>IF(C130="","",VLOOKUP(C130,'出場種目票'!$B$338:$K$387,2))</f>
      </c>
      <c r="E130" s="556">
        <f>IF(D130="","",VLOOKUP(D130,'出場種目票'!$B$338:$K$387,2))</f>
      </c>
      <c r="F130" s="562"/>
      <c r="G130" s="553">
        <f>IF(E130="","",VLOOKUP(E130,'出場種目票'!$B$338:$K$387,5))</f>
      </c>
      <c r="H130" s="119"/>
      <c r="I130" s="555"/>
      <c r="J130" s="556"/>
      <c r="K130" s="559">
        <f>IF(J130="","",VLOOKUP(J130,'出場種目票'!$B$338:$K$387,2))</f>
      </c>
      <c r="L130" s="560">
        <f>IF(K130="","",VLOOKUP(K130,'出場種目票'!$B$338:$K$387,2))</f>
      </c>
      <c r="M130" s="556">
        <f>IF(L130="","",VLOOKUP(L130,'出場種目票'!$B$338:$K$387,2))</f>
      </c>
      <c r="N130" s="562"/>
      <c r="O130" s="553">
        <f>IF(M130="","",VLOOKUP(M130,'出場種目票'!$B$338:$K$387,5))</f>
      </c>
    </row>
    <row r="131" spans="1:15" ht="14.25" customHeight="1" thickBot="1">
      <c r="A131" s="224"/>
      <c r="B131" s="224"/>
      <c r="C131" s="224"/>
      <c r="D131" s="224"/>
      <c r="E131" s="224"/>
      <c r="F131" s="224"/>
      <c r="G131" s="224"/>
      <c r="H131" s="119"/>
      <c r="I131" s="224"/>
      <c r="J131" s="224"/>
      <c r="K131" s="224"/>
      <c r="L131" s="224"/>
      <c r="M131" s="224"/>
      <c r="N131" s="224"/>
      <c r="O131" s="224"/>
    </row>
    <row r="132" spans="1:16" ht="12" customHeight="1">
      <c r="A132" s="568" t="s">
        <v>2</v>
      </c>
      <c r="B132" s="487" t="s">
        <v>122</v>
      </c>
      <c r="C132" s="563"/>
      <c r="D132" s="564"/>
      <c r="E132" s="493" t="s">
        <v>316</v>
      </c>
      <c r="F132" s="494"/>
      <c r="G132" s="495"/>
      <c r="H132" s="119"/>
      <c r="I132" s="568" t="s">
        <v>2</v>
      </c>
      <c r="J132" s="487" t="s">
        <v>122</v>
      </c>
      <c r="K132" s="563"/>
      <c r="L132" s="564"/>
      <c r="M132" s="493" t="s">
        <v>316</v>
      </c>
      <c r="N132" s="494"/>
      <c r="O132" s="495"/>
      <c r="P132" s="11"/>
    </row>
    <row r="133" spans="1:16" ht="12.75" customHeight="1" thickBot="1">
      <c r="A133" s="569"/>
      <c r="B133" s="565"/>
      <c r="C133" s="566"/>
      <c r="D133" s="567"/>
      <c r="E133" s="496"/>
      <c r="F133" s="497"/>
      <c r="G133" s="498"/>
      <c r="H133" s="119"/>
      <c r="I133" s="569"/>
      <c r="J133" s="565"/>
      <c r="K133" s="566"/>
      <c r="L133" s="567"/>
      <c r="M133" s="496"/>
      <c r="N133" s="497"/>
      <c r="O133" s="498"/>
      <c r="P133" s="11"/>
    </row>
    <row r="134" spans="1:16" ht="12" customHeight="1">
      <c r="A134" s="569"/>
      <c r="B134" s="571" t="s">
        <v>125</v>
      </c>
      <c r="C134" s="572"/>
      <c r="D134" s="573"/>
      <c r="E134" s="148"/>
      <c r="F134" s="141"/>
      <c r="G134" s="149"/>
      <c r="H134" s="119"/>
      <c r="I134" s="569"/>
      <c r="J134" s="571" t="s">
        <v>126</v>
      </c>
      <c r="K134" s="572"/>
      <c r="L134" s="573"/>
      <c r="M134" s="150"/>
      <c r="N134" s="146"/>
      <c r="O134" s="151"/>
      <c r="P134" s="11"/>
    </row>
    <row r="135" spans="1:16" ht="14.25" customHeight="1" thickBot="1">
      <c r="A135" s="570"/>
      <c r="B135" s="574"/>
      <c r="C135" s="575"/>
      <c r="D135" s="576"/>
      <c r="E135" s="152"/>
      <c r="F135" s="119"/>
      <c r="G135" s="153"/>
      <c r="H135" s="119"/>
      <c r="I135" s="570"/>
      <c r="J135" s="574"/>
      <c r="K135" s="575"/>
      <c r="L135" s="576"/>
      <c r="M135" s="154"/>
      <c r="N135" s="133"/>
      <c r="O135" s="155"/>
      <c r="P135" s="11"/>
    </row>
    <row r="136" spans="1:16" ht="12.75" thickBot="1">
      <c r="A136" s="156" t="s">
        <v>123</v>
      </c>
      <c r="B136" s="157"/>
      <c r="C136" s="158"/>
      <c r="D136" s="159" t="s">
        <v>111</v>
      </c>
      <c r="E136" s="160" t="s">
        <v>30</v>
      </c>
      <c r="F136" s="136"/>
      <c r="G136" s="144" t="s">
        <v>121</v>
      </c>
      <c r="H136" s="119"/>
      <c r="I136" s="156" t="s">
        <v>123</v>
      </c>
      <c r="J136" s="157"/>
      <c r="K136" s="158"/>
      <c r="L136" s="159" t="s">
        <v>111</v>
      </c>
      <c r="M136" s="160" t="s">
        <v>30</v>
      </c>
      <c r="N136" s="136"/>
      <c r="O136" s="144" t="s">
        <v>121</v>
      </c>
      <c r="P136" s="11"/>
    </row>
    <row r="137" spans="1:16" ht="14.25" customHeight="1">
      <c r="A137" s="161" t="s">
        <v>313</v>
      </c>
      <c r="B137" s="162"/>
      <c r="C137" s="163"/>
      <c r="D137" s="546">
        <f>'出場種目票'!J219</f>
        <v>0</v>
      </c>
      <c r="E137" s="548" t="e">
        <f>IF(D137="","",VLOOKUP(D137,'出場種目票'!$B$489:$K$608,2))</f>
        <v>#N/A</v>
      </c>
      <c r="F137" s="549"/>
      <c r="G137" s="552" t="e">
        <f>IF(D137="","",VLOOKUP(D137,'出場種目票'!$B$489:$K$608,5))</f>
        <v>#N/A</v>
      </c>
      <c r="H137" s="119"/>
      <c r="I137" s="161" t="s">
        <v>313</v>
      </c>
      <c r="J137" s="162"/>
      <c r="K137" s="163"/>
      <c r="L137" s="546">
        <f>'出場種目票'!J226</f>
        <v>0</v>
      </c>
      <c r="M137" s="548" t="e">
        <f>IF(L137="","",VLOOKUP(L137,'出場種目票'!$B$489:$K$608,2))</f>
        <v>#N/A</v>
      </c>
      <c r="N137" s="549"/>
      <c r="O137" s="552" t="e">
        <f>IF(L137="","",VLOOKUP(L137,'出場種目票'!$B$489:$K$608,5))</f>
        <v>#N/A</v>
      </c>
      <c r="P137" s="11"/>
    </row>
    <row r="138" spans="1:16" ht="14.25" customHeight="1" thickBot="1">
      <c r="A138" s="505" t="e">
        <f>IF(D137="","",VLOOKUP(D137,'出場種目票'!$B$489:$K$608,4))</f>
        <v>#N/A</v>
      </c>
      <c r="B138" s="584"/>
      <c r="C138" s="585"/>
      <c r="D138" s="547"/>
      <c r="E138" s="550"/>
      <c r="F138" s="551"/>
      <c r="G138" s="583"/>
      <c r="H138" s="119"/>
      <c r="I138" s="505" t="e">
        <f>IF(L137="","",VLOOKUP(L137,'出場種目票'!$B$489:$K$608,4))</f>
        <v>#N/A</v>
      </c>
      <c r="J138" s="584"/>
      <c r="K138" s="585"/>
      <c r="L138" s="547"/>
      <c r="M138" s="550"/>
      <c r="N138" s="551"/>
      <c r="O138" s="583"/>
      <c r="P138" s="11"/>
    </row>
    <row r="139" spans="1:16" ht="14.25" customHeight="1">
      <c r="A139" s="586"/>
      <c r="B139" s="587"/>
      <c r="C139" s="588"/>
      <c r="D139" s="546">
        <f>'出場種目票'!J220</f>
        <v>0</v>
      </c>
      <c r="E139" s="548" t="e">
        <f>IF(D139="","",VLOOKUP(D139,'出場種目票'!$B$489:$K$608,2))</f>
        <v>#N/A</v>
      </c>
      <c r="F139" s="549"/>
      <c r="G139" s="552" t="e">
        <f>IF(D139="","",VLOOKUP(D139,'出場種目票'!$B$489:$K$608,5))</f>
        <v>#N/A</v>
      </c>
      <c r="H139" s="119"/>
      <c r="I139" s="586"/>
      <c r="J139" s="587"/>
      <c r="K139" s="588"/>
      <c r="L139" s="546">
        <f>'出場種目票'!J227</f>
        <v>0</v>
      </c>
      <c r="M139" s="548" t="e">
        <f>IF(L139="","",VLOOKUP(L139,'出場種目票'!$B$489:$K$608,2))</f>
        <v>#N/A</v>
      </c>
      <c r="N139" s="549"/>
      <c r="O139" s="552" t="e">
        <f>IF(L139="","",VLOOKUP(L139,'出場種目票'!$B$489:$K$608,5))</f>
        <v>#N/A</v>
      </c>
      <c r="P139" s="11"/>
    </row>
    <row r="140" spans="1:16" ht="14.25" customHeight="1" thickBot="1">
      <c r="A140" s="586"/>
      <c r="B140" s="587"/>
      <c r="C140" s="588"/>
      <c r="D140" s="547"/>
      <c r="E140" s="550"/>
      <c r="F140" s="551"/>
      <c r="G140" s="583"/>
      <c r="H140" s="119"/>
      <c r="I140" s="586"/>
      <c r="J140" s="587"/>
      <c r="K140" s="588"/>
      <c r="L140" s="547"/>
      <c r="M140" s="550"/>
      <c r="N140" s="551"/>
      <c r="O140" s="583"/>
      <c r="P140" s="11"/>
    </row>
    <row r="141" spans="1:16" ht="14.25" customHeight="1">
      <c r="A141" s="586"/>
      <c r="B141" s="587"/>
      <c r="C141" s="588"/>
      <c r="D141" s="546">
        <f>'出場種目票'!J221</f>
        <v>0</v>
      </c>
      <c r="E141" s="548" t="e">
        <f>IF(D141="","",VLOOKUP(D141,'出場種目票'!$B$489:$K$608,2))</f>
        <v>#N/A</v>
      </c>
      <c r="F141" s="549"/>
      <c r="G141" s="552" t="e">
        <f>IF(D141="","",VLOOKUP(D141,'出場種目票'!$B$489:$K$608,5))</f>
        <v>#N/A</v>
      </c>
      <c r="H141" s="119"/>
      <c r="I141" s="586"/>
      <c r="J141" s="587"/>
      <c r="K141" s="588"/>
      <c r="L141" s="546">
        <f>'出場種目票'!J228</f>
        <v>0</v>
      </c>
      <c r="M141" s="548" t="e">
        <f>IF(L141="","",VLOOKUP(L141,'出場種目票'!$B$489:$K$608,2))</f>
        <v>#N/A</v>
      </c>
      <c r="N141" s="549"/>
      <c r="O141" s="552" t="e">
        <f>IF(L141="","",VLOOKUP(L141,'出場種目票'!$B$489:$K$608,5))</f>
        <v>#N/A</v>
      </c>
      <c r="P141" s="11"/>
    </row>
    <row r="142" spans="1:16" ht="14.25" customHeight="1" thickBot="1">
      <c r="A142" s="589"/>
      <c r="B142" s="590"/>
      <c r="C142" s="591"/>
      <c r="D142" s="547"/>
      <c r="E142" s="550"/>
      <c r="F142" s="551"/>
      <c r="G142" s="583"/>
      <c r="H142" s="119"/>
      <c r="I142" s="589"/>
      <c r="J142" s="590"/>
      <c r="K142" s="591"/>
      <c r="L142" s="547"/>
      <c r="M142" s="550"/>
      <c r="N142" s="551"/>
      <c r="O142" s="583"/>
      <c r="P142" s="11"/>
    </row>
    <row r="143" spans="1:16" ht="14.25" customHeight="1">
      <c r="A143" s="476">
        <f>'基礎データ'!E17</f>
        <v>0</v>
      </c>
      <c r="B143" s="477"/>
      <c r="C143" s="478"/>
      <c r="D143" s="546">
        <f>'出場種目票'!J222</f>
        <v>0</v>
      </c>
      <c r="E143" s="548" t="e">
        <f>IF(D143="","",VLOOKUP(D143,'出場種目票'!$B$489:$K$608,2))</f>
        <v>#N/A</v>
      </c>
      <c r="F143" s="549"/>
      <c r="G143" s="552" t="e">
        <f>IF(D143="","",VLOOKUP(D143,'出場種目票'!$B$489:$K$608,5))</f>
        <v>#N/A</v>
      </c>
      <c r="H143" s="119"/>
      <c r="I143" s="476">
        <f>'基礎データ'!E17</f>
        <v>0</v>
      </c>
      <c r="J143" s="477"/>
      <c r="K143" s="478"/>
      <c r="L143" s="546">
        <f>'出場種目票'!J229</f>
        <v>0</v>
      </c>
      <c r="M143" s="548" t="e">
        <f>IF(L143="","",VLOOKUP(L143,'出場種目票'!$B$489:$K$608,2))</f>
        <v>#N/A</v>
      </c>
      <c r="N143" s="549"/>
      <c r="O143" s="552" t="e">
        <f>IF(L143="","",VLOOKUP(L143,'出場種目票'!$B$489:$K$608,5))</f>
        <v>#N/A</v>
      </c>
      <c r="P143" s="11"/>
    </row>
    <row r="144" spans="1:16" ht="14.25" customHeight="1" thickBot="1">
      <c r="A144" s="479"/>
      <c r="B144" s="480"/>
      <c r="C144" s="481"/>
      <c r="D144" s="547"/>
      <c r="E144" s="550"/>
      <c r="F144" s="551"/>
      <c r="G144" s="583"/>
      <c r="H144" s="119"/>
      <c r="I144" s="479"/>
      <c r="J144" s="480"/>
      <c r="K144" s="481"/>
      <c r="L144" s="547"/>
      <c r="M144" s="550"/>
      <c r="N144" s="551"/>
      <c r="O144" s="583"/>
      <c r="P144" s="11"/>
    </row>
    <row r="145" spans="1:16" ht="14.25" customHeight="1">
      <c r="A145" s="479"/>
      <c r="B145" s="480"/>
      <c r="C145" s="481"/>
      <c r="D145" s="546">
        <f>'出場種目票'!J223</f>
        <v>0</v>
      </c>
      <c r="E145" s="548" t="e">
        <f>IF(D145="","",VLOOKUP(D145,'出場種目票'!$B$489:$K$608,2))</f>
        <v>#N/A</v>
      </c>
      <c r="F145" s="549"/>
      <c r="G145" s="552" t="e">
        <f>IF(D145="","",VLOOKUP(D145,'出場種目票'!$B$489:$K$608,5))</f>
        <v>#N/A</v>
      </c>
      <c r="H145" s="119"/>
      <c r="I145" s="479"/>
      <c r="J145" s="480"/>
      <c r="K145" s="481"/>
      <c r="L145" s="546">
        <f>'出場種目票'!J230</f>
        <v>0</v>
      </c>
      <c r="M145" s="548" t="e">
        <f>IF(L145="","",VLOOKUP(L145,'出場種目票'!$B$489:$K$608,2))</f>
        <v>#N/A</v>
      </c>
      <c r="N145" s="549"/>
      <c r="O145" s="552" t="e">
        <f>IF(L145="","",VLOOKUP(L145,'出場種目票'!$B$489:$K$608,5))</f>
        <v>#N/A</v>
      </c>
      <c r="P145" s="11"/>
    </row>
    <row r="146" spans="1:16" ht="14.25" customHeight="1" thickBot="1">
      <c r="A146" s="479"/>
      <c r="B146" s="480"/>
      <c r="C146" s="481"/>
      <c r="D146" s="547"/>
      <c r="E146" s="550"/>
      <c r="F146" s="551"/>
      <c r="G146" s="583"/>
      <c r="H146" s="119"/>
      <c r="I146" s="479"/>
      <c r="J146" s="480"/>
      <c r="K146" s="481"/>
      <c r="L146" s="547"/>
      <c r="M146" s="550"/>
      <c r="N146" s="551"/>
      <c r="O146" s="583"/>
      <c r="P146" s="11"/>
    </row>
    <row r="147" spans="1:16" ht="14.25" customHeight="1">
      <c r="A147" s="479"/>
      <c r="B147" s="480"/>
      <c r="C147" s="481"/>
      <c r="D147" s="546">
        <f>'出場種目票'!J224</f>
        <v>0</v>
      </c>
      <c r="E147" s="548" t="e">
        <f>IF(D147="","",VLOOKUP(D147,'出場種目票'!$B$489:$K$608,2))</f>
        <v>#N/A</v>
      </c>
      <c r="F147" s="549"/>
      <c r="G147" s="552" t="e">
        <f>IF(D147="","",VLOOKUP(D147,'出場種目票'!$B$489:$K$608,5))</f>
        <v>#N/A</v>
      </c>
      <c r="H147" s="119"/>
      <c r="I147" s="479"/>
      <c r="J147" s="480"/>
      <c r="K147" s="481"/>
      <c r="L147" s="546">
        <f>'出場種目票'!J231</f>
        <v>0</v>
      </c>
      <c r="M147" s="548" t="e">
        <f>IF(L147="","",VLOOKUP(L147,'出場種目票'!$B$489:$K$608,2))</f>
        <v>#N/A</v>
      </c>
      <c r="N147" s="549"/>
      <c r="O147" s="552" t="e">
        <f>IF(L147="","",VLOOKUP(L147,'出場種目票'!$B$489:$K$608,5))</f>
        <v>#N/A</v>
      </c>
      <c r="P147" s="11"/>
    </row>
    <row r="148" spans="1:16" ht="14.25" customHeight="1" thickBot="1">
      <c r="A148" s="482"/>
      <c r="B148" s="483"/>
      <c r="C148" s="484"/>
      <c r="D148" s="547"/>
      <c r="E148" s="550"/>
      <c r="F148" s="551"/>
      <c r="G148" s="583"/>
      <c r="H148" s="119"/>
      <c r="I148" s="482"/>
      <c r="J148" s="483"/>
      <c r="K148" s="484"/>
      <c r="L148" s="547"/>
      <c r="M148" s="550"/>
      <c r="N148" s="551"/>
      <c r="O148" s="583"/>
      <c r="P148" s="11"/>
    </row>
    <row r="149" spans="1:15" ht="14.25" customHeight="1" thickBot="1">
      <c r="A149" s="224"/>
      <c r="B149" s="224"/>
      <c r="C149" s="224"/>
      <c r="D149" s="224"/>
      <c r="E149" s="224"/>
      <c r="F149" s="224"/>
      <c r="G149" s="224"/>
      <c r="H149" s="119"/>
      <c r="I149" s="224"/>
      <c r="J149" s="224"/>
      <c r="K149" s="224"/>
      <c r="L149" s="224"/>
      <c r="M149" s="224"/>
      <c r="N149" s="224"/>
      <c r="O149" s="224"/>
    </row>
    <row r="150" spans="1:15" ht="14.25" customHeight="1">
      <c r="A150" s="568" t="s">
        <v>2</v>
      </c>
      <c r="B150" s="487" t="s">
        <v>122</v>
      </c>
      <c r="C150" s="563"/>
      <c r="D150" s="564"/>
      <c r="E150" s="493" t="s">
        <v>316</v>
      </c>
      <c r="F150" s="494"/>
      <c r="G150" s="495"/>
      <c r="H150" s="119"/>
      <c r="I150" s="568" t="s">
        <v>2</v>
      </c>
      <c r="J150" s="487" t="s">
        <v>122</v>
      </c>
      <c r="K150" s="563"/>
      <c r="L150" s="564"/>
      <c r="M150" s="493" t="s">
        <v>316</v>
      </c>
      <c r="N150" s="494"/>
      <c r="O150" s="495"/>
    </row>
    <row r="151" spans="1:15" ht="14.25" customHeight="1" thickBot="1">
      <c r="A151" s="569"/>
      <c r="B151" s="565"/>
      <c r="C151" s="566"/>
      <c r="D151" s="567"/>
      <c r="E151" s="496"/>
      <c r="F151" s="497"/>
      <c r="G151" s="498"/>
      <c r="H151" s="119"/>
      <c r="I151" s="569"/>
      <c r="J151" s="565"/>
      <c r="K151" s="566"/>
      <c r="L151" s="567"/>
      <c r="M151" s="496"/>
      <c r="N151" s="497"/>
      <c r="O151" s="498"/>
    </row>
    <row r="152" spans="1:15" ht="14.25" customHeight="1">
      <c r="A152" s="569"/>
      <c r="B152" s="571" t="s">
        <v>317</v>
      </c>
      <c r="C152" s="572"/>
      <c r="D152" s="573"/>
      <c r="E152" s="148"/>
      <c r="F152" s="141"/>
      <c r="G152" s="149"/>
      <c r="H152" s="119"/>
      <c r="I152" s="569"/>
      <c r="J152" s="571" t="s">
        <v>318</v>
      </c>
      <c r="K152" s="572"/>
      <c r="L152" s="573"/>
      <c r="M152" s="150"/>
      <c r="N152" s="146"/>
      <c r="O152" s="151"/>
    </row>
    <row r="153" spans="1:15" ht="14.25" customHeight="1" thickBot="1">
      <c r="A153" s="570"/>
      <c r="B153" s="574"/>
      <c r="C153" s="575"/>
      <c r="D153" s="576"/>
      <c r="E153" s="152"/>
      <c r="F153" s="119"/>
      <c r="G153" s="153"/>
      <c r="H153" s="119"/>
      <c r="I153" s="570"/>
      <c r="J153" s="574"/>
      <c r="K153" s="575"/>
      <c r="L153" s="576"/>
      <c r="M153" s="154"/>
      <c r="N153" s="133"/>
      <c r="O153" s="155"/>
    </row>
    <row r="154" spans="1:15" ht="14.25" customHeight="1" thickBot="1">
      <c r="A154" s="156" t="s">
        <v>123</v>
      </c>
      <c r="B154" s="157"/>
      <c r="C154" s="158"/>
      <c r="D154" s="159" t="s">
        <v>111</v>
      </c>
      <c r="E154" s="160" t="s">
        <v>30</v>
      </c>
      <c r="F154" s="136"/>
      <c r="G154" s="144" t="s">
        <v>121</v>
      </c>
      <c r="H154" s="119"/>
      <c r="I154" s="156" t="s">
        <v>123</v>
      </c>
      <c r="J154" s="157"/>
      <c r="K154" s="158"/>
      <c r="L154" s="159" t="s">
        <v>111</v>
      </c>
      <c r="M154" s="160" t="s">
        <v>30</v>
      </c>
      <c r="N154" s="136"/>
      <c r="O154" s="144" t="s">
        <v>121</v>
      </c>
    </row>
    <row r="155" spans="1:15" ht="14.25" customHeight="1">
      <c r="A155" s="161" t="s">
        <v>313</v>
      </c>
      <c r="B155" s="162"/>
      <c r="C155" s="163"/>
      <c r="D155" s="546">
        <f>'出場種目票'!J233</f>
        <v>0</v>
      </c>
      <c r="E155" s="548" t="e">
        <f>IF(D155="","",VLOOKUP(D155,'出場種目票'!$B$489:$K$608,2))</f>
        <v>#N/A</v>
      </c>
      <c r="F155" s="549"/>
      <c r="G155" s="552" t="e">
        <f>IF(D155="","",VLOOKUP(D155,'出場種目票'!$B$489:$K$608,5))</f>
        <v>#N/A</v>
      </c>
      <c r="H155" s="119"/>
      <c r="I155" s="161" t="s">
        <v>313</v>
      </c>
      <c r="J155" s="162"/>
      <c r="K155" s="163"/>
      <c r="L155" s="546">
        <f>'出場種目票'!J240</f>
        <v>0</v>
      </c>
      <c r="M155" s="548" t="e">
        <f>IF(L155="","",VLOOKUP(L155,'出場種目票'!$B$489:$K$608,2))</f>
        <v>#N/A</v>
      </c>
      <c r="N155" s="549"/>
      <c r="O155" s="552" t="e">
        <f>IF(L155="","",VLOOKUP(L155,'出場種目票'!$B$489:$K$608,5))</f>
        <v>#N/A</v>
      </c>
    </row>
    <row r="156" spans="1:15" ht="14.25" customHeight="1" thickBot="1">
      <c r="A156" s="505" t="e">
        <f>IF(D155="","",VLOOKUP(D155,'出場種目票'!$B$489:$K$608,4))</f>
        <v>#N/A</v>
      </c>
      <c r="B156" s="584"/>
      <c r="C156" s="585"/>
      <c r="D156" s="547"/>
      <c r="E156" s="550"/>
      <c r="F156" s="551"/>
      <c r="G156" s="583"/>
      <c r="H156" s="119"/>
      <c r="I156" s="505" t="e">
        <f>IF(L155="","",VLOOKUP(L155,'出場種目票'!$B$489:$K$608,4))</f>
        <v>#N/A</v>
      </c>
      <c r="J156" s="584"/>
      <c r="K156" s="585"/>
      <c r="L156" s="547"/>
      <c r="M156" s="550"/>
      <c r="N156" s="551"/>
      <c r="O156" s="583"/>
    </row>
    <row r="157" spans="1:15" ht="14.25" customHeight="1">
      <c r="A157" s="586"/>
      <c r="B157" s="587"/>
      <c r="C157" s="588"/>
      <c r="D157" s="546">
        <f>'出場種目票'!J234</f>
        <v>0</v>
      </c>
      <c r="E157" s="548" t="e">
        <f>IF(D157="","",VLOOKUP(D157,'出場種目票'!$B$489:$K$608,2))</f>
        <v>#N/A</v>
      </c>
      <c r="F157" s="549"/>
      <c r="G157" s="552" t="e">
        <f>IF(D157="","",VLOOKUP(D157,'出場種目票'!$B$489:$K$608,5))</f>
        <v>#N/A</v>
      </c>
      <c r="H157" s="119"/>
      <c r="I157" s="586"/>
      <c r="J157" s="587"/>
      <c r="K157" s="588"/>
      <c r="L157" s="546">
        <f>'出場種目票'!J241</f>
        <v>0</v>
      </c>
      <c r="M157" s="548" t="e">
        <f>IF(L157="","",VLOOKUP(L157,'出場種目票'!$B$489:$K$608,2))</f>
        <v>#N/A</v>
      </c>
      <c r="N157" s="549"/>
      <c r="O157" s="552" t="e">
        <f>IF(L157="","",VLOOKUP(L157,'出場種目票'!$B$489:$K$608,5))</f>
        <v>#N/A</v>
      </c>
    </row>
    <row r="158" spans="1:15" ht="14.25" customHeight="1" thickBot="1">
      <c r="A158" s="586"/>
      <c r="B158" s="587"/>
      <c r="C158" s="588"/>
      <c r="D158" s="547"/>
      <c r="E158" s="550"/>
      <c r="F158" s="551"/>
      <c r="G158" s="583"/>
      <c r="H158" s="119"/>
      <c r="I158" s="586"/>
      <c r="J158" s="587"/>
      <c r="K158" s="588"/>
      <c r="L158" s="547"/>
      <c r="M158" s="550"/>
      <c r="N158" s="551"/>
      <c r="O158" s="583"/>
    </row>
    <row r="159" spans="1:15" ht="14.25" customHeight="1">
      <c r="A159" s="586"/>
      <c r="B159" s="587"/>
      <c r="C159" s="588"/>
      <c r="D159" s="546">
        <f>'出場種目票'!J235</f>
        <v>0</v>
      </c>
      <c r="E159" s="548" t="e">
        <f>IF(D159="","",VLOOKUP(D159,'出場種目票'!$B$489:$K$608,2))</f>
        <v>#N/A</v>
      </c>
      <c r="F159" s="549"/>
      <c r="G159" s="552" t="e">
        <f>IF(D159="","",VLOOKUP(D159,'出場種目票'!$B$489:$K$608,5))</f>
        <v>#N/A</v>
      </c>
      <c r="H159" s="119"/>
      <c r="I159" s="586"/>
      <c r="J159" s="587"/>
      <c r="K159" s="588"/>
      <c r="L159" s="546">
        <f>'出場種目票'!J242</f>
        <v>0</v>
      </c>
      <c r="M159" s="548" t="e">
        <f>IF(L159="","",VLOOKUP(L159,'出場種目票'!$B$489:$K$608,2))</f>
        <v>#N/A</v>
      </c>
      <c r="N159" s="549"/>
      <c r="O159" s="552" t="e">
        <f>IF(L159="","",VLOOKUP(L159,'出場種目票'!$B$489:$K$608,5))</f>
        <v>#N/A</v>
      </c>
    </row>
    <row r="160" spans="1:15" ht="14.25" customHeight="1" thickBot="1">
      <c r="A160" s="589"/>
      <c r="B160" s="590"/>
      <c r="C160" s="591"/>
      <c r="D160" s="547"/>
      <c r="E160" s="550"/>
      <c r="F160" s="551"/>
      <c r="G160" s="583"/>
      <c r="H160" s="119"/>
      <c r="I160" s="589"/>
      <c r="J160" s="590"/>
      <c r="K160" s="591"/>
      <c r="L160" s="547"/>
      <c r="M160" s="550"/>
      <c r="N160" s="551"/>
      <c r="O160" s="583"/>
    </row>
    <row r="161" spans="1:15" ht="14.25" customHeight="1">
      <c r="A161" s="476">
        <f>'基礎データ'!E17</f>
        <v>0</v>
      </c>
      <c r="B161" s="477"/>
      <c r="C161" s="478"/>
      <c r="D161" s="546">
        <f>'出場種目票'!J236</f>
        <v>0</v>
      </c>
      <c r="E161" s="548" t="e">
        <f>IF(D161="","",VLOOKUP(D161,'出場種目票'!$B$489:$K$608,2))</f>
        <v>#N/A</v>
      </c>
      <c r="F161" s="549"/>
      <c r="G161" s="552" t="e">
        <f>IF(D161="","",VLOOKUP(D161,'出場種目票'!$B$489:$K$608,5))</f>
        <v>#N/A</v>
      </c>
      <c r="H161" s="119"/>
      <c r="I161" s="476">
        <f>'基礎データ'!E17</f>
        <v>0</v>
      </c>
      <c r="J161" s="477"/>
      <c r="K161" s="478"/>
      <c r="L161" s="546">
        <f>'出場種目票'!J243</f>
        <v>0</v>
      </c>
      <c r="M161" s="548" t="e">
        <f>IF(L161="","",VLOOKUP(L161,'出場種目票'!$B$489:$K$608,2))</f>
        <v>#N/A</v>
      </c>
      <c r="N161" s="549"/>
      <c r="O161" s="552" t="e">
        <f>IF(L161="","",VLOOKUP(L161,'出場種目票'!$B$489:$K$608,5))</f>
        <v>#N/A</v>
      </c>
    </row>
    <row r="162" spans="1:15" ht="14.25" customHeight="1" thickBot="1">
      <c r="A162" s="479"/>
      <c r="B162" s="480"/>
      <c r="C162" s="481"/>
      <c r="D162" s="547"/>
      <c r="E162" s="550"/>
      <c r="F162" s="551"/>
      <c r="G162" s="583"/>
      <c r="H162" s="119"/>
      <c r="I162" s="479"/>
      <c r="J162" s="480"/>
      <c r="K162" s="481"/>
      <c r="L162" s="547"/>
      <c r="M162" s="550"/>
      <c r="N162" s="551"/>
      <c r="O162" s="583"/>
    </row>
    <row r="163" spans="1:15" ht="14.25" customHeight="1">
      <c r="A163" s="479"/>
      <c r="B163" s="480"/>
      <c r="C163" s="481"/>
      <c r="D163" s="546">
        <f>'出場種目票'!J237</f>
        <v>0</v>
      </c>
      <c r="E163" s="548" t="e">
        <f>IF(D163="","",VLOOKUP(D163,'出場種目票'!$B$489:$K$608,2))</f>
        <v>#N/A</v>
      </c>
      <c r="F163" s="549"/>
      <c r="G163" s="552" t="e">
        <f>IF(D163="","",VLOOKUP(D163,'出場種目票'!$B$489:$K$608,5))</f>
        <v>#N/A</v>
      </c>
      <c r="H163" s="119"/>
      <c r="I163" s="479"/>
      <c r="J163" s="480"/>
      <c r="K163" s="481"/>
      <c r="L163" s="546">
        <f>'出場種目票'!J244</f>
        <v>0</v>
      </c>
      <c r="M163" s="548" t="e">
        <f>IF(L163="","",VLOOKUP(L163,'出場種目票'!$B$489:$K$608,2))</f>
        <v>#N/A</v>
      </c>
      <c r="N163" s="549"/>
      <c r="O163" s="552" t="e">
        <f>IF(L163="","",VLOOKUP(L163,'出場種目票'!$B$489:$K$608,5))</f>
        <v>#N/A</v>
      </c>
    </row>
    <row r="164" spans="1:15" ht="14.25" customHeight="1" thickBot="1">
      <c r="A164" s="479"/>
      <c r="B164" s="480"/>
      <c r="C164" s="481"/>
      <c r="D164" s="547"/>
      <c r="E164" s="550"/>
      <c r="F164" s="551"/>
      <c r="G164" s="583"/>
      <c r="H164" s="119"/>
      <c r="I164" s="479"/>
      <c r="J164" s="480"/>
      <c r="K164" s="481"/>
      <c r="L164" s="547"/>
      <c r="M164" s="550"/>
      <c r="N164" s="551"/>
      <c r="O164" s="583"/>
    </row>
    <row r="165" spans="1:15" ht="14.25" customHeight="1">
      <c r="A165" s="479"/>
      <c r="B165" s="480"/>
      <c r="C165" s="481"/>
      <c r="D165" s="546">
        <f>'出場種目票'!J238</f>
        <v>0</v>
      </c>
      <c r="E165" s="548" t="e">
        <f>IF(D165="","",VLOOKUP(D165,'出場種目票'!$B$489:$K$608,2))</f>
        <v>#N/A</v>
      </c>
      <c r="F165" s="549"/>
      <c r="G165" s="552" t="e">
        <f>IF(D165="","",VLOOKUP(D165,'出場種目票'!$B$489:$K$608,5))</f>
        <v>#N/A</v>
      </c>
      <c r="H165" s="119"/>
      <c r="I165" s="479"/>
      <c r="J165" s="480"/>
      <c r="K165" s="481"/>
      <c r="L165" s="546">
        <f>'出場種目票'!J245</f>
        <v>0</v>
      </c>
      <c r="M165" s="548" t="e">
        <f>IF(L165="","",VLOOKUP(L165,'出場種目票'!$B$489:$K$608,2))</f>
        <v>#N/A</v>
      </c>
      <c r="N165" s="549"/>
      <c r="O165" s="552" t="e">
        <f>IF(L165="","",VLOOKUP(L165,'出場種目票'!$B$489:$K$608,5))</f>
        <v>#N/A</v>
      </c>
    </row>
    <row r="166" spans="1:15" ht="14.25" customHeight="1" thickBot="1">
      <c r="A166" s="482"/>
      <c r="B166" s="483"/>
      <c r="C166" s="484"/>
      <c r="D166" s="547"/>
      <c r="E166" s="550"/>
      <c r="F166" s="551"/>
      <c r="G166" s="583"/>
      <c r="H166" s="119"/>
      <c r="I166" s="482"/>
      <c r="J166" s="483"/>
      <c r="K166" s="484"/>
      <c r="L166" s="547"/>
      <c r="M166" s="550"/>
      <c r="N166" s="551"/>
      <c r="O166" s="583"/>
    </row>
    <row r="167" spans="1:15" ht="14.25" customHeight="1">
      <c r="A167" s="224"/>
      <c r="B167" s="224"/>
      <c r="C167" s="224"/>
      <c r="D167" s="224"/>
      <c r="E167" s="224"/>
      <c r="F167" s="224"/>
      <c r="G167" s="224"/>
      <c r="H167" s="119"/>
      <c r="I167" s="224"/>
      <c r="J167" s="224"/>
      <c r="K167" s="224"/>
      <c r="L167" s="224"/>
      <c r="M167" s="224"/>
      <c r="N167" s="224"/>
      <c r="O167" s="224"/>
    </row>
    <row r="168" spans="1:16" ht="15" customHeight="1">
      <c r="A168" s="164"/>
      <c r="B168" s="223"/>
      <c r="C168" s="164"/>
      <c r="D168" s="118"/>
      <c r="E168" s="118"/>
      <c r="F168" s="118"/>
      <c r="G168" s="118"/>
      <c r="H168" s="119"/>
      <c r="I168" s="127"/>
      <c r="J168" s="127"/>
      <c r="K168" s="127"/>
      <c r="L168" s="120"/>
      <c r="M168" s="120"/>
      <c r="N168" s="120"/>
      <c r="O168" s="230" t="s">
        <v>153</v>
      </c>
      <c r="P168" s="11"/>
    </row>
    <row r="169" spans="1:15" ht="14.25" customHeight="1" thickBot="1">
      <c r="A169" s="224"/>
      <c r="B169" s="224"/>
      <c r="C169" s="224"/>
      <c r="D169" s="224"/>
      <c r="E169" s="224"/>
      <c r="F169" s="224"/>
      <c r="G169" s="224"/>
      <c r="H169" s="119"/>
      <c r="I169" s="224"/>
      <c r="J169" s="224"/>
      <c r="K169" s="224"/>
      <c r="L169" s="224"/>
      <c r="M169" s="224"/>
      <c r="N169" s="224"/>
      <c r="O169" s="224"/>
    </row>
    <row r="170" spans="1:15" ht="14.25" customHeight="1">
      <c r="A170" s="568" t="s">
        <v>2</v>
      </c>
      <c r="B170" s="487" t="s">
        <v>122</v>
      </c>
      <c r="C170" s="563"/>
      <c r="D170" s="564"/>
      <c r="E170" s="493" t="s">
        <v>316</v>
      </c>
      <c r="F170" s="494"/>
      <c r="G170" s="495"/>
      <c r="H170" s="119"/>
      <c r="I170" s="568" t="s">
        <v>2</v>
      </c>
      <c r="J170" s="487" t="s">
        <v>122</v>
      </c>
      <c r="K170" s="563"/>
      <c r="L170" s="564"/>
      <c r="M170" s="493" t="s">
        <v>316</v>
      </c>
      <c r="N170" s="494"/>
      <c r="O170" s="495"/>
    </row>
    <row r="171" spans="1:15" ht="14.25" customHeight="1" thickBot="1">
      <c r="A171" s="569"/>
      <c r="B171" s="565"/>
      <c r="C171" s="566"/>
      <c r="D171" s="567"/>
      <c r="E171" s="496"/>
      <c r="F171" s="497"/>
      <c r="G171" s="498"/>
      <c r="H171" s="119"/>
      <c r="I171" s="569"/>
      <c r="J171" s="565"/>
      <c r="K171" s="566"/>
      <c r="L171" s="567"/>
      <c r="M171" s="496"/>
      <c r="N171" s="497"/>
      <c r="O171" s="498"/>
    </row>
    <row r="172" spans="1:15" ht="14.25" customHeight="1">
      <c r="A172" s="569"/>
      <c r="B172" s="571" t="s">
        <v>319</v>
      </c>
      <c r="C172" s="572"/>
      <c r="D172" s="573"/>
      <c r="E172" s="148"/>
      <c r="F172" s="141"/>
      <c r="G172" s="149"/>
      <c r="H172" s="119"/>
      <c r="I172" s="569"/>
      <c r="J172" s="571" t="s">
        <v>320</v>
      </c>
      <c r="K172" s="572"/>
      <c r="L172" s="573"/>
      <c r="M172" s="150"/>
      <c r="N172" s="146"/>
      <c r="O172" s="151"/>
    </row>
    <row r="173" spans="1:15" ht="14.25" customHeight="1" thickBot="1">
      <c r="A173" s="570"/>
      <c r="B173" s="574"/>
      <c r="C173" s="575"/>
      <c r="D173" s="576"/>
      <c r="E173" s="152"/>
      <c r="F173" s="119"/>
      <c r="G173" s="153"/>
      <c r="H173" s="119"/>
      <c r="I173" s="570"/>
      <c r="J173" s="574"/>
      <c r="K173" s="575"/>
      <c r="L173" s="576"/>
      <c r="M173" s="154"/>
      <c r="N173" s="133"/>
      <c r="O173" s="155"/>
    </row>
    <row r="174" spans="1:15" ht="14.25" customHeight="1" thickBot="1">
      <c r="A174" s="156" t="s">
        <v>123</v>
      </c>
      <c r="B174" s="157"/>
      <c r="C174" s="158"/>
      <c r="D174" s="159" t="s">
        <v>111</v>
      </c>
      <c r="E174" s="160" t="s">
        <v>30</v>
      </c>
      <c r="F174" s="136"/>
      <c r="G174" s="144" t="s">
        <v>121</v>
      </c>
      <c r="H174" s="119"/>
      <c r="I174" s="156" t="s">
        <v>123</v>
      </c>
      <c r="J174" s="157"/>
      <c r="K174" s="158"/>
      <c r="L174" s="159" t="s">
        <v>111</v>
      </c>
      <c r="M174" s="160" t="s">
        <v>30</v>
      </c>
      <c r="N174" s="136"/>
      <c r="O174" s="144" t="s">
        <v>121</v>
      </c>
    </row>
    <row r="175" spans="1:15" ht="14.25" customHeight="1">
      <c r="A175" s="161" t="s">
        <v>313</v>
      </c>
      <c r="B175" s="162"/>
      <c r="C175" s="163"/>
      <c r="D175" s="546">
        <f>'出場種目票'!J247</f>
        <v>0</v>
      </c>
      <c r="E175" s="548" t="e">
        <f>IF(D175="","",VLOOKUP(D175,'出場種目票'!$B$489:$K$608,2))</f>
        <v>#N/A</v>
      </c>
      <c r="F175" s="549"/>
      <c r="G175" s="552" t="e">
        <f>IF(D175="","",VLOOKUP(D175,'出場種目票'!$B$489:$K$608,5))</f>
        <v>#N/A</v>
      </c>
      <c r="H175" s="119"/>
      <c r="I175" s="161" t="s">
        <v>313</v>
      </c>
      <c r="J175" s="162"/>
      <c r="K175" s="163"/>
      <c r="L175" s="546">
        <f>'出場種目票'!J254</f>
        <v>0</v>
      </c>
      <c r="M175" s="548" t="e">
        <f>IF(L175="","",VLOOKUP(L175,'出場種目票'!$B$489:$K$608,2))</f>
        <v>#N/A</v>
      </c>
      <c r="N175" s="549"/>
      <c r="O175" s="552" t="e">
        <f>IF(L175="","",VLOOKUP(L175,'出場種目票'!$B$489:$K$608,5))</f>
        <v>#N/A</v>
      </c>
    </row>
    <row r="176" spans="1:15" ht="14.25" customHeight="1" thickBot="1">
      <c r="A176" s="505" t="e">
        <f>IF(D175="","",VLOOKUP(D175,'出場種目票'!$B$489:$K$608,4))</f>
        <v>#N/A</v>
      </c>
      <c r="B176" s="584"/>
      <c r="C176" s="585"/>
      <c r="D176" s="547"/>
      <c r="E176" s="550"/>
      <c r="F176" s="551"/>
      <c r="G176" s="583"/>
      <c r="H176" s="119"/>
      <c r="I176" s="505" t="e">
        <f>IF(L175="","",VLOOKUP(L175,'出場種目票'!$B$489:$K$608,4))</f>
        <v>#N/A</v>
      </c>
      <c r="J176" s="584"/>
      <c r="K176" s="585"/>
      <c r="L176" s="547"/>
      <c r="M176" s="550"/>
      <c r="N176" s="551"/>
      <c r="O176" s="583"/>
    </row>
    <row r="177" spans="1:15" ht="14.25" customHeight="1">
      <c r="A177" s="586"/>
      <c r="B177" s="587"/>
      <c r="C177" s="588"/>
      <c r="D177" s="546">
        <f>'出場種目票'!J248</f>
        <v>0</v>
      </c>
      <c r="E177" s="548" t="e">
        <f>IF(D177="","",VLOOKUP(D177,'出場種目票'!$B$489:$K$608,2))</f>
        <v>#N/A</v>
      </c>
      <c r="F177" s="549"/>
      <c r="G177" s="552" t="e">
        <f>IF(D177="","",VLOOKUP(D177,'出場種目票'!$B$489:$K$608,5))</f>
        <v>#N/A</v>
      </c>
      <c r="H177" s="119"/>
      <c r="I177" s="586"/>
      <c r="J177" s="587"/>
      <c r="K177" s="588"/>
      <c r="L177" s="546">
        <f>'出場種目票'!J255</f>
        <v>0</v>
      </c>
      <c r="M177" s="548" t="e">
        <f>IF(L177="","",VLOOKUP(L177,'出場種目票'!$B$489:$K$608,2))</f>
        <v>#N/A</v>
      </c>
      <c r="N177" s="549"/>
      <c r="O177" s="552" t="e">
        <f>IF(L177="","",VLOOKUP(L177,'出場種目票'!$B$489:$K$608,5))</f>
        <v>#N/A</v>
      </c>
    </row>
    <row r="178" spans="1:15" ht="14.25" customHeight="1" thickBot="1">
      <c r="A178" s="586"/>
      <c r="B178" s="587"/>
      <c r="C178" s="588"/>
      <c r="D178" s="547"/>
      <c r="E178" s="550"/>
      <c r="F178" s="551"/>
      <c r="G178" s="583"/>
      <c r="H178" s="119"/>
      <c r="I178" s="586"/>
      <c r="J178" s="587"/>
      <c r="K178" s="588"/>
      <c r="L178" s="547"/>
      <c r="M178" s="550"/>
      <c r="N178" s="551"/>
      <c r="O178" s="583"/>
    </row>
    <row r="179" spans="1:15" ht="14.25" customHeight="1">
      <c r="A179" s="586"/>
      <c r="B179" s="587"/>
      <c r="C179" s="588"/>
      <c r="D179" s="546">
        <f>'出場種目票'!J249</f>
        <v>0</v>
      </c>
      <c r="E179" s="548" t="e">
        <f>IF(D179="","",VLOOKUP(D179,'出場種目票'!$B$489:$K$608,2))</f>
        <v>#N/A</v>
      </c>
      <c r="F179" s="549"/>
      <c r="G179" s="552" t="e">
        <f>IF(D179="","",VLOOKUP(D179,'出場種目票'!$B$489:$K$608,5))</f>
        <v>#N/A</v>
      </c>
      <c r="H179" s="119"/>
      <c r="I179" s="586"/>
      <c r="J179" s="587"/>
      <c r="K179" s="588"/>
      <c r="L179" s="546">
        <f>'出場種目票'!J256</f>
        <v>0</v>
      </c>
      <c r="M179" s="548" t="e">
        <f>IF(L179="","",VLOOKUP(L179,'出場種目票'!$B$489:$K$608,2))</f>
        <v>#N/A</v>
      </c>
      <c r="N179" s="549"/>
      <c r="O179" s="552" t="e">
        <f>IF(L179="","",VLOOKUP(L179,'出場種目票'!$B$489:$K$608,5))</f>
        <v>#N/A</v>
      </c>
    </row>
    <row r="180" spans="1:15" ht="14.25" customHeight="1" thickBot="1">
      <c r="A180" s="589"/>
      <c r="B180" s="590"/>
      <c r="C180" s="591"/>
      <c r="D180" s="547"/>
      <c r="E180" s="550"/>
      <c r="F180" s="551"/>
      <c r="G180" s="583"/>
      <c r="H180" s="119"/>
      <c r="I180" s="589"/>
      <c r="J180" s="590"/>
      <c r="K180" s="591"/>
      <c r="L180" s="547"/>
      <c r="M180" s="550"/>
      <c r="N180" s="551"/>
      <c r="O180" s="583"/>
    </row>
    <row r="181" spans="1:15" ht="14.25" customHeight="1">
      <c r="A181" s="476">
        <f>'基礎データ'!E17</f>
        <v>0</v>
      </c>
      <c r="B181" s="477"/>
      <c r="C181" s="478"/>
      <c r="D181" s="546">
        <f>'出場種目票'!J250</f>
        <v>0</v>
      </c>
      <c r="E181" s="548" t="e">
        <f>IF(D181="","",VLOOKUP(D181,'出場種目票'!$B$489:$K$608,2))</f>
        <v>#N/A</v>
      </c>
      <c r="F181" s="549"/>
      <c r="G181" s="552" t="e">
        <f>IF(D181="","",VLOOKUP(D181,'出場種目票'!$B$489:$K$608,5))</f>
        <v>#N/A</v>
      </c>
      <c r="H181" s="119"/>
      <c r="I181" s="476">
        <f>'基礎データ'!E17</f>
        <v>0</v>
      </c>
      <c r="J181" s="477"/>
      <c r="K181" s="478"/>
      <c r="L181" s="546">
        <f>'出場種目票'!J257</f>
        <v>0</v>
      </c>
      <c r="M181" s="548" t="e">
        <f>IF(L181="","",VLOOKUP(L181,'出場種目票'!$B$489:$K$608,2))</f>
        <v>#N/A</v>
      </c>
      <c r="N181" s="549"/>
      <c r="O181" s="552" t="e">
        <f>IF(L181="","",VLOOKUP(L181,'出場種目票'!$B$489:$K$608,5))</f>
        <v>#N/A</v>
      </c>
    </row>
    <row r="182" spans="1:15" ht="14.25" customHeight="1" thickBot="1">
      <c r="A182" s="479"/>
      <c r="B182" s="480"/>
      <c r="C182" s="481"/>
      <c r="D182" s="547"/>
      <c r="E182" s="550"/>
      <c r="F182" s="551"/>
      <c r="G182" s="583"/>
      <c r="H182" s="119"/>
      <c r="I182" s="479"/>
      <c r="J182" s="480"/>
      <c r="K182" s="481"/>
      <c r="L182" s="547"/>
      <c r="M182" s="550"/>
      <c r="N182" s="551"/>
      <c r="O182" s="583"/>
    </row>
    <row r="183" spans="1:15" ht="14.25" customHeight="1">
      <c r="A183" s="479"/>
      <c r="B183" s="480"/>
      <c r="C183" s="481"/>
      <c r="D183" s="546">
        <f>'出場種目票'!J251</f>
        <v>0</v>
      </c>
      <c r="E183" s="548" t="e">
        <f>IF(D183="","",VLOOKUP(D183,'出場種目票'!$B$489:$K$608,2))</f>
        <v>#N/A</v>
      </c>
      <c r="F183" s="549"/>
      <c r="G183" s="552" t="e">
        <f>IF(D183="","",VLOOKUP(D183,'出場種目票'!$B$489:$K$608,5))</f>
        <v>#N/A</v>
      </c>
      <c r="H183" s="119"/>
      <c r="I183" s="479"/>
      <c r="J183" s="480"/>
      <c r="K183" s="481"/>
      <c r="L183" s="546">
        <f>'出場種目票'!J258</f>
        <v>0</v>
      </c>
      <c r="M183" s="548" t="e">
        <f>IF(L183="","",VLOOKUP(L183,'出場種目票'!$B$489:$K$608,2))</f>
        <v>#N/A</v>
      </c>
      <c r="N183" s="549"/>
      <c r="O183" s="552" t="e">
        <f>IF(L183="","",VLOOKUP(L183,'出場種目票'!$B$489:$K$608,5))</f>
        <v>#N/A</v>
      </c>
    </row>
    <row r="184" spans="1:15" ht="14.25" customHeight="1" thickBot="1">
      <c r="A184" s="479"/>
      <c r="B184" s="480"/>
      <c r="C184" s="481"/>
      <c r="D184" s="547"/>
      <c r="E184" s="550"/>
      <c r="F184" s="551"/>
      <c r="G184" s="583"/>
      <c r="H184" s="119"/>
      <c r="I184" s="479"/>
      <c r="J184" s="480"/>
      <c r="K184" s="481"/>
      <c r="L184" s="547"/>
      <c r="M184" s="550"/>
      <c r="N184" s="551"/>
      <c r="O184" s="583"/>
    </row>
    <row r="185" spans="1:15" ht="14.25" customHeight="1">
      <c r="A185" s="479"/>
      <c r="B185" s="480"/>
      <c r="C185" s="481"/>
      <c r="D185" s="546">
        <f>'出場種目票'!J252</f>
        <v>0</v>
      </c>
      <c r="E185" s="548" t="e">
        <f>IF(D185="","",VLOOKUP(D185,'出場種目票'!$B$489:$K$608,2))</f>
        <v>#N/A</v>
      </c>
      <c r="F185" s="549"/>
      <c r="G185" s="552" t="e">
        <f>IF(D185="","",VLOOKUP(D185,'出場種目票'!$B$489:$K$608,5))</f>
        <v>#N/A</v>
      </c>
      <c r="H185" s="119"/>
      <c r="I185" s="479"/>
      <c r="J185" s="480"/>
      <c r="K185" s="481"/>
      <c r="L185" s="546">
        <f>'出場種目票'!J259</f>
        <v>0</v>
      </c>
      <c r="M185" s="548" t="e">
        <f>IF(L185="","",VLOOKUP(L185,'出場種目票'!$B$489:$K$608,2))</f>
        <v>#N/A</v>
      </c>
      <c r="N185" s="549"/>
      <c r="O185" s="552" t="e">
        <f>IF(L185="","",VLOOKUP(L185,'出場種目票'!$B$489:$K$608,5))</f>
        <v>#N/A</v>
      </c>
    </row>
    <row r="186" spans="1:15" ht="14.25" customHeight="1" thickBot="1">
      <c r="A186" s="482"/>
      <c r="B186" s="483"/>
      <c r="C186" s="484"/>
      <c r="D186" s="547"/>
      <c r="E186" s="550"/>
      <c r="F186" s="551"/>
      <c r="G186" s="583"/>
      <c r="H186" s="119"/>
      <c r="I186" s="482"/>
      <c r="J186" s="483"/>
      <c r="K186" s="484"/>
      <c r="L186" s="547"/>
      <c r="M186" s="550"/>
      <c r="N186" s="551"/>
      <c r="O186" s="583"/>
    </row>
    <row r="187" spans="1:15" ht="14.25" customHeight="1">
      <c r="A187" s="224"/>
      <c r="B187" s="224"/>
      <c r="C187" s="224"/>
      <c r="D187" s="224"/>
      <c r="E187" s="224"/>
      <c r="F187" s="224"/>
      <c r="G187" s="224"/>
      <c r="H187" s="119"/>
      <c r="I187" s="224"/>
      <c r="J187" s="224"/>
      <c r="K187" s="224"/>
      <c r="L187" s="224"/>
      <c r="M187" s="224"/>
      <c r="N187" s="224"/>
      <c r="O187" s="224"/>
    </row>
    <row r="188" spans="1:15" ht="14.25" customHeight="1" thickBot="1">
      <c r="A188" s="224"/>
      <c r="B188" s="224"/>
      <c r="C188" s="224"/>
      <c r="D188" s="224"/>
      <c r="E188" s="224"/>
      <c r="F188" s="224"/>
      <c r="G188" s="224"/>
      <c r="H188" s="119"/>
      <c r="I188" s="224"/>
      <c r="J188" s="224"/>
      <c r="K188" s="224"/>
      <c r="L188" s="224"/>
      <c r="M188" s="224"/>
      <c r="N188" s="224"/>
      <c r="O188" s="224"/>
    </row>
    <row r="189" spans="1:15" ht="12.75" customHeight="1" thickBot="1">
      <c r="A189" s="577" t="s">
        <v>61</v>
      </c>
      <c r="B189" s="134" t="s">
        <v>28</v>
      </c>
      <c r="C189" s="135"/>
      <c r="D189" s="135"/>
      <c r="E189" s="304" t="s">
        <v>315</v>
      </c>
      <c r="F189" s="135"/>
      <c r="G189" s="136"/>
      <c r="H189" s="119"/>
      <c r="I189" s="577" t="s">
        <v>61</v>
      </c>
      <c r="J189" s="137" t="s">
        <v>28</v>
      </c>
      <c r="K189" s="138"/>
      <c r="L189" s="138"/>
      <c r="M189" s="304" t="s">
        <v>315</v>
      </c>
      <c r="N189" s="138"/>
      <c r="O189" s="139"/>
    </row>
    <row r="190" spans="1:15" ht="15" customHeight="1">
      <c r="A190" s="578"/>
      <c r="B190" s="557" t="s">
        <v>116</v>
      </c>
      <c r="C190" s="558"/>
      <c r="D190" s="554"/>
      <c r="E190" s="445"/>
      <c r="F190" s="446"/>
      <c r="G190" s="469"/>
      <c r="H190" s="119"/>
      <c r="I190" s="578"/>
      <c r="J190" s="557" t="s">
        <v>116</v>
      </c>
      <c r="K190" s="558"/>
      <c r="L190" s="554"/>
      <c r="M190" s="451"/>
      <c r="N190" s="452"/>
      <c r="O190" s="453"/>
    </row>
    <row r="191" spans="1:15" ht="14.25" customHeight="1" thickBot="1">
      <c r="A191" s="579"/>
      <c r="B191" s="580"/>
      <c r="C191" s="581"/>
      <c r="D191" s="582"/>
      <c r="E191" s="448"/>
      <c r="F191" s="449"/>
      <c r="G191" s="470"/>
      <c r="H191" s="119"/>
      <c r="I191" s="579"/>
      <c r="J191" s="580"/>
      <c r="K191" s="581"/>
      <c r="L191" s="582"/>
      <c r="M191" s="454"/>
      <c r="N191" s="455"/>
      <c r="O191" s="456"/>
    </row>
    <row r="192" spans="1:15" ht="12.75" thickBot="1">
      <c r="A192" s="140" t="s">
        <v>27</v>
      </c>
      <c r="B192" s="141"/>
      <c r="C192" s="142" t="s">
        <v>29</v>
      </c>
      <c r="D192" s="141"/>
      <c r="E192" s="141"/>
      <c r="F192" s="126" t="s">
        <v>312</v>
      </c>
      <c r="G192" s="144" t="s">
        <v>121</v>
      </c>
      <c r="H192" s="119"/>
      <c r="I192" s="145" t="s">
        <v>27</v>
      </c>
      <c r="J192" s="146"/>
      <c r="K192" s="147" t="s">
        <v>29</v>
      </c>
      <c r="L192" s="146"/>
      <c r="M192" s="146"/>
      <c r="N192" s="126" t="s">
        <v>312</v>
      </c>
      <c r="O192" s="144" t="s">
        <v>121</v>
      </c>
    </row>
    <row r="193" spans="1:15" ht="14.25" customHeight="1">
      <c r="A193" s="548">
        <f>'出場種目票'!J274</f>
        <v>0</v>
      </c>
      <c r="B193" s="554"/>
      <c r="C193" s="557" t="e">
        <f>IF(A193="","",VLOOKUP(A193,'出場種目票'!$B$489:$K$608,2))</f>
        <v>#N/A</v>
      </c>
      <c r="D193" s="558" t="e">
        <f>IF(C193="","",VLOOKUP(C193,'出場種目票'!$B$338:$K$387,2))</f>
        <v>#N/A</v>
      </c>
      <c r="E193" s="554" t="e">
        <f>IF(D193="","",VLOOKUP(D193,'出場種目票'!$B$338:$K$387,2))</f>
        <v>#N/A</v>
      </c>
      <c r="F193" s="561" t="e">
        <f>'男子申込一覧表'!$A$5&amp;"･"&amp;IF(A193="","",VLOOKUP(A193,'出場種目票'!$B$489:$K$608,4))</f>
        <v>#N/A</v>
      </c>
      <c r="G193" s="552" t="e">
        <f>IF(A193="","",VLOOKUP(A193,'出場種目票'!$B$489:$K$608,5))</f>
        <v>#N/A</v>
      </c>
      <c r="H193" s="119"/>
      <c r="I193" s="548">
        <f>'出場種目票'!J275</f>
        <v>0</v>
      </c>
      <c r="J193" s="554"/>
      <c r="K193" s="557" t="e">
        <f>IF(I193="","",VLOOKUP(I193,'出場種目票'!$B$489:$K$608,2))</f>
        <v>#N/A</v>
      </c>
      <c r="L193" s="558" t="e">
        <f>IF(K193="","",VLOOKUP(K193,'出場種目票'!$B$338:$K$387,2))</f>
        <v>#N/A</v>
      </c>
      <c r="M193" s="554" t="e">
        <f>IF(L193="","",VLOOKUP(L193,'出場種目票'!$B$338:$K$387,2))</f>
        <v>#N/A</v>
      </c>
      <c r="N193" s="561" t="e">
        <f>'男子申込一覧表'!$A$5&amp;"･"&amp;IF(I193="","",VLOOKUP(I193,'出場種目票'!$B$489:$K$608,4))</f>
        <v>#N/A</v>
      </c>
      <c r="O193" s="552" t="e">
        <f>IF(I193="","",VLOOKUP(I193,'出場種目票'!$B$489:$K$608,5))</f>
        <v>#N/A</v>
      </c>
    </row>
    <row r="194" spans="1:15" ht="14.25" customHeight="1" thickBot="1">
      <c r="A194" s="555"/>
      <c r="B194" s="556"/>
      <c r="C194" s="559">
        <f>IF(B194="","",VLOOKUP(B194,'出場種目票'!$B$338:$K$387,2))</f>
      </c>
      <c r="D194" s="560">
        <f>IF(C194="","",VLOOKUP(C194,'出場種目票'!$B$338:$K$387,2))</f>
      </c>
      <c r="E194" s="556">
        <f>IF(D194="","",VLOOKUP(D194,'出場種目票'!$B$338:$K$387,2))</f>
      </c>
      <c r="F194" s="562"/>
      <c r="G194" s="553">
        <f>IF(E194="","",VLOOKUP(E194,'出場種目票'!$B$338:$K$387,5))</f>
      </c>
      <c r="H194" s="119"/>
      <c r="I194" s="555"/>
      <c r="J194" s="556"/>
      <c r="K194" s="559">
        <f>IF(J194="","",VLOOKUP(J194,'出場種目票'!$B$338:$K$387,2))</f>
      </c>
      <c r="L194" s="560">
        <f>IF(K194="","",VLOOKUP(K194,'出場種目票'!$B$338:$K$387,2))</f>
      </c>
      <c r="M194" s="556">
        <f>IF(L194="","",VLOOKUP(L194,'出場種目票'!$B$338:$K$387,2))</f>
      </c>
      <c r="N194" s="562"/>
      <c r="O194" s="553">
        <f>IF(M194="","",VLOOKUP(M194,'出場種目票'!$B$338:$K$387,5))</f>
      </c>
    </row>
    <row r="195" spans="1:15" ht="14.25" customHeight="1" thickBot="1">
      <c r="A195" s="119"/>
      <c r="B195" s="119"/>
      <c r="C195" s="119"/>
      <c r="D195" s="119"/>
      <c r="E195" s="119"/>
      <c r="F195" s="119"/>
      <c r="G195" s="119"/>
      <c r="H195" s="132"/>
      <c r="I195" s="133"/>
      <c r="J195" s="133"/>
      <c r="K195" s="133"/>
      <c r="L195" s="133"/>
      <c r="M195" s="133"/>
      <c r="N195" s="133"/>
      <c r="O195" s="133"/>
    </row>
    <row r="196" spans="1:15" ht="14.25" customHeight="1" thickBot="1">
      <c r="A196" s="577" t="s">
        <v>61</v>
      </c>
      <c r="B196" s="134" t="s">
        <v>28</v>
      </c>
      <c r="C196" s="135"/>
      <c r="D196" s="135"/>
      <c r="E196" s="304" t="s">
        <v>315</v>
      </c>
      <c r="F196" s="135"/>
      <c r="G196" s="136"/>
      <c r="H196" s="119"/>
      <c r="I196" s="577" t="s">
        <v>61</v>
      </c>
      <c r="J196" s="137" t="s">
        <v>28</v>
      </c>
      <c r="K196" s="138"/>
      <c r="L196" s="138"/>
      <c r="M196" s="304" t="s">
        <v>315</v>
      </c>
      <c r="N196" s="138"/>
      <c r="O196" s="139"/>
    </row>
    <row r="197" spans="1:15" ht="14.25" customHeight="1">
      <c r="A197" s="578"/>
      <c r="B197" s="557" t="s">
        <v>116</v>
      </c>
      <c r="C197" s="558"/>
      <c r="D197" s="554"/>
      <c r="E197" s="445"/>
      <c r="F197" s="446"/>
      <c r="G197" s="469"/>
      <c r="H197" s="119"/>
      <c r="I197" s="578"/>
      <c r="J197" s="557" t="s">
        <v>116</v>
      </c>
      <c r="K197" s="558"/>
      <c r="L197" s="554"/>
      <c r="M197" s="451"/>
      <c r="N197" s="452"/>
      <c r="O197" s="453"/>
    </row>
    <row r="198" spans="1:15" ht="14.25" customHeight="1" thickBot="1">
      <c r="A198" s="579"/>
      <c r="B198" s="580"/>
      <c r="C198" s="581"/>
      <c r="D198" s="582"/>
      <c r="E198" s="448"/>
      <c r="F198" s="449"/>
      <c r="G198" s="470"/>
      <c r="H198" s="119"/>
      <c r="I198" s="579"/>
      <c r="J198" s="580"/>
      <c r="K198" s="581"/>
      <c r="L198" s="582"/>
      <c r="M198" s="454"/>
      <c r="N198" s="455"/>
      <c r="O198" s="456"/>
    </row>
    <row r="199" spans="1:15" ht="14.25" customHeight="1" thickBot="1">
      <c r="A199" s="140" t="s">
        <v>27</v>
      </c>
      <c r="B199" s="141"/>
      <c r="C199" s="142" t="s">
        <v>29</v>
      </c>
      <c r="D199" s="141"/>
      <c r="E199" s="141"/>
      <c r="F199" s="126" t="s">
        <v>312</v>
      </c>
      <c r="G199" s="144" t="s">
        <v>121</v>
      </c>
      <c r="H199" s="119"/>
      <c r="I199" s="145" t="s">
        <v>27</v>
      </c>
      <c r="J199" s="146"/>
      <c r="K199" s="147" t="s">
        <v>29</v>
      </c>
      <c r="L199" s="146"/>
      <c r="M199" s="146"/>
      <c r="N199" s="126" t="s">
        <v>312</v>
      </c>
      <c r="O199" s="144" t="s">
        <v>121</v>
      </c>
    </row>
    <row r="200" spans="1:15" ht="14.25" customHeight="1">
      <c r="A200" s="548">
        <f>'出場種目票'!J278</f>
        <v>0</v>
      </c>
      <c r="B200" s="554"/>
      <c r="C200" s="557" t="e">
        <f>IF(A200="","",VLOOKUP(A200,'出場種目票'!$B$489:$K$608,2))</f>
        <v>#N/A</v>
      </c>
      <c r="D200" s="558" t="e">
        <f>IF(C200="","",VLOOKUP(C200,'出場種目票'!$B$338:$K$387,2))</f>
        <v>#N/A</v>
      </c>
      <c r="E200" s="554" t="e">
        <f>IF(D200="","",VLOOKUP(D200,'出場種目票'!$B$338:$K$387,2))</f>
        <v>#N/A</v>
      </c>
      <c r="F200" s="561" t="e">
        <f>'男子申込一覧表'!$A$5&amp;"･"&amp;IF(A200="","",VLOOKUP(A200,'出場種目票'!$B$489:$K$608,4))</f>
        <v>#N/A</v>
      </c>
      <c r="G200" s="552" t="e">
        <f>IF(A200="","",VLOOKUP(A200,'出場種目票'!$B$489:$K$608,5))</f>
        <v>#N/A</v>
      </c>
      <c r="H200" s="119"/>
      <c r="I200" s="548">
        <f>'出場種目票'!J279</f>
        <v>0</v>
      </c>
      <c r="J200" s="554"/>
      <c r="K200" s="557" t="e">
        <f>IF(I200="","",VLOOKUP(I200,'出場種目票'!$B$489:$K$608,2))</f>
        <v>#N/A</v>
      </c>
      <c r="L200" s="558" t="e">
        <f>IF(K200="","",VLOOKUP(K200,'出場種目票'!$B$338:$K$387,2))</f>
        <v>#N/A</v>
      </c>
      <c r="M200" s="554" t="e">
        <f>IF(L200="","",VLOOKUP(L200,'出場種目票'!$B$338:$K$387,2))</f>
        <v>#N/A</v>
      </c>
      <c r="N200" s="561" t="e">
        <f>'男子申込一覧表'!$A$5&amp;"･"&amp;IF(I200="","",VLOOKUP(I200,'出場種目票'!$B$489:$K$608,4))</f>
        <v>#N/A</v>
      </c>
      <c r="O200" s="552" t="e">
        <f>IF(I200="","",VLOOKUP(I200,'出場種目票'!$B$489:$K$608,5))</f>
        <v>#N/A</v>
      </c>
    </row>
    <row r="201" spans="1:15" ht="14.25" customHeight="1" thickBot="1">
      <c r="A201" s="555"/>
      <c r="B201" s="556"/>
      <c r="C201" s="559">
        <f>IF(B201="","",VLOOKUP(B201,'出場種目票'!$B$338:$K$387,2))</f>
      </c>
      <c r="D201" s="560">
        <f>IF(C201="","",VLOOKUP(C201,'出場種目票'!$B$338:$K$387,2))</f>
      </c>
      <c r="E201" s="556">
        <f>IF(D201="","",VLOOKUP(D201,'出場種目票'!$B$338:$K$387,2))</f>
      </c>
      <c r="F201" s="562"/>
      <c r="G201" s="553">
        <f>IF(E201="","",VLOOKUP(E201,'出場種目票'!$B$338:$K$387,5))</f>
      </c>
      <c r="H201" s="119"/>
      <c r="I201" s="555"/>
      <c r="J201" s="556"/>
      <c r="K201" s="559">
        <f>IF(J201="","",VLOOKUP(J201,'出場種目票'!$B$338:$K$387,2))</f>
      </c>
      <c r="L201" s="560">
        <f>IF(K201="","",VLOOKUP(K201,'出場種目票'!$B$338:$K$387,2))</f>
      </c>
      <c r="M201" s="556">
        <f>IF(L201="","",VLOOKUP(L201,'出場種目票'!$B$338:$K$387,2))</f>
      </c>
      <c r="N201" s="562"/>
      <c r="O201" s="553">
        <f>IF(M201="","",VLOOKUP(M201,'出場種目票'!$B$338:$K$387,5))</f>
      </c>
    </row>
    <row r="202" spans="1:15" ht="14.25" customHeight="1" thickBot="1">
      <c r="A202" s="119"/>
      <c r="B202" s="119"/>
      <c r="C202" s="119"/>
      <c r="D202" s="119"/>
      <c r="E202" s="119"/>
      <c r="F202" s="119"/>
      <c r="G202" s="119"/>
      <c r="H202" s="132"/>
      <c r="I202" s="133"/>
      <c r="J202" s="133"/>
      <c r="K202" s="133"/>
      <c r="L202" s="133"/>
      <c r="M202" s="133"/>
      <c r="N202" s="133"/>
      <c r="O202" s="133"/>
    </row>
    <row r="203" spans="1:15" ht="14.25" customHeight="1" thickBot="1">
      <c r="A203" s="577" t="s">
        <v>61</v>
      </c>
      <c r="B203" s="134" t="s">
        <v>28</v>
      </c>
      <c r="C203" s="135"/>
      <c r="D203" s="135"/>
      <c r="E203" s="304" t="s">
        <v>315</v>
      </c>
      <c r="F203" s="135"/>
      <c r="G203" s="136"/>
      <c r="H203" s="119"/>
      <c r="I203" s="577" t="s">
        <v>61</v>
      </c>
      <c r="J203" s="137" t="s">
        <v>28</v>
      </c>
      <c r="K203" s="138"/>
      <c r="L203" s="138"/>
      <c r="M203" s="304" t="s">
        <v>315</v>
      </c>
      <c r="N203" s="138"/>
      <c r="O203" s="139"/>
    </row>
    <row r="204" spans="1:15" ht="14.25" customHeight="1">
      <c r="A204" s="578"/>
      <c r="B204" s="557" t="s">
        <v>116</v>
      </c>
      <c r="C204" s="558"/>
      <c r="D204" s="554"/>
      <c r="E204" s="445"/>
      <c r="F204" s="446"/>
      <c r="G204" s="469"/>
      <c r="H204" s="119"/>
      <c r="I204" s="578"/>
      <c r="J204" s="557" t="s">
        <v>116</v>
      </c>
      <c r="K204" s="558"/>
      <c r="L204" s="554"/>
      <c r="M204" s="451"/>
      <c r="N204" s="452"/>
      <c r="O204" s="453"/>
    </row>
    <row r="205" spans="1:15" ht="14.25" customHeight="1" thickBot="1">
      <c r="A205" s="579"/>
      <c r="B205" s="580"/>
      <c r="C205" s="581"/>
      <c r="D205" s="582"/>
      <c r="E205" s="448"/>
      <c r="F205" s="449"/>
      <c r="G205" s="470"/>
      <c r="H205" s="119"/>
      <c r="I205" s="579"/>
      <c r="J205" s="580"/>
      <c r="K205" s="581"/>
      <c r="L205" s="582"/>
      <c r="M205" s="454"/>
      <c r="N205" s="455"/>
      <c r="O205" s="456"/>
    </row>
    <row r="206" spans="1:15" ht="14.25" customHeight="1" thickBot="1">
      <c r="A206" s="140" t="s">
        <v>27</v>
      </c>
      <c r="B206" s="141"/>
      <c r="C206" s="142" t="s">
        <v>29</v>
      </c>
      <c r="D206" s="141"/>
      <c r="E206" s="141"/>
      <c r="F206" s="126" t="s">
        <v>312</v>
      </c>
      <c r="G206" s="144" t="s">
        <v>121</v>
      </c>
      <c r="H206" s="119"/>
      <c r="I206" s="145" t="s">
        <v>27</v>
      </c>
      <c r="J206" s="146"/>
      <c r="K206" s="147" t="s">
        <v>29</v>
      </c>
      <c r="L206" s="146"/>
      <c r="M206" s="146"/>
      <c r="N206" s="126" t="s">
        <v>312</v>
      </c>
      <c r="O206" s="144" t="s">
        <v>121</v>
      </c>
    </row>
    <row r="207" spans="1:15" ht="14.25" customHeight="1">
      <c r="A207" s="548">
        <f>'出場種目票'!J280</f>
        <v>0</v>
      </c>
      <c r="B207" s="554"/>
      <c r="C207" s="557" t="e">
        <f>IF(A207="","",VLOOKUP(A207,'出場種目票'!$B$489:$K$608,2))</f>
        <v>#N/A</v>
      </c>
      <c r="D207" s="558" t="e">
        <f>IF(C207="","",VLOOKUP(C207,'出場種目票'!$B$338:$K$387,2))</f>
        <v>#N/A</v>
      </c>
      <c r="E207" s="554" t="e">
        <f>IF(D207="","",VLOOKUP(D207,'出場種目票'!$B$338:$K$387,2))</f>
        <v>#N/A</v>
      </c>
      <c r="F207" s="561" t="e">
        <f>'男子申込一覧表'!$A$5&amp;"･"&amp;IF(A207="","",VLOOKUP(A207,'出場種目票'!$B$489:$K$608,4))</f>
        <v>#N/A</v>
      </c>
      <c r="G207" s="552" t="e">
        <f>IF(A207="","",VLOOKUP(A207,'出場種目票'!$B$489:$K$608,5))</f>
        <v>#N/A</v>
      </c>
      <c r="H207" s="119"/>
      <c r="I207" s="548">
        <f>'出場種目票'!J281</f>
        <v>0</v>
      </c>
      <c r="J207" s="554"/>
      <c r="K207" s="557" t="e">
        <f>IF(I207="","",VLOOKUP(I207,'出場種目票'!$B$489:$K$608,2))</f>
        <v>#N/A</v>
      </c>
      <c r="L207" s="558" t="e">
        <f>IF(K207="","",VLOOKUP(K207,'出場種目票'!$B$338:$K$387,2))</f>
        <v>#N/A</v>
      </c>
      <c r="M207" s="554" t="e">
        <f>IF(L207="","",VLOOKUP(L207,'出場種目票'!$B$338:$K$387,2))</f>
        <v>#N/A</v>
      </c>
      <c r="N207" s="561" t="e">
        <f>'男子申込一覧表'!$A$5&amp;"･"&amp;IF(I207="","",VLOOKUP(I207,'出場種目票'!$B$489:$K$608,4))</f>
        <v>#N/A</v>
      </c>
      <c r="O207" s="552" t="e">
        <f>IF(I207="","",VLOOKUP(I207,'出場種目票'!$B$489:$K$608,5))</f>
        <v>#N/A</v>
      </c>
    </row>
    <row r="208" spans="1:15" ht="14.25" customHeight="1" thickBot="1">
      <c r="A208" s="555"/>
      <c r="B208" s="556"/>
      <c r="C208" s="559">
        <f>IF(B208="","",VLOOKUP(B208,'出場種目票'!$B$338:$K$387,2))</f>
      </c>
      <c r="D208" s="560">
        <f>IF(C208="","",VLOOKUP(C208,'出場種目票'!$B$338:$K$387,2))</f>
      </c>
      <c r="E208" s="556">
        <f>IF(D208="","",VLOOKUP(D208,'出場種目票'!$B$338:$K$387,2))</f>
      </c>
      <c r="F208" s="562"/>
      <c r="G208" s="553">
        <f>IF(E208="","",VLOOKUP(E208,'出場種目票'!$B$338:$K$387,5))</f>
      </c>
      <c r="H208" s="119"/>
      <c r="I208" s="555"/>
      <c r="J208" s="556"/>
      <c r="K208" s="559">
        <f>IF(J208="","",VLOOKUP(J208,'出場種目票'!$B$338:$K$387,2))</f>
      </c>
      <c r="L208" s="560">
        <f>IF(K208="","",VLOOKUP(K208,'出場種目票'!$B$338:$K$387,2))</f>
      </c>
      <c r="M208" s="556">
        <f>IF(L208="","",VLOOKUP(L208,'出場種目票'!$B$338:$K$387,2))</f>
      </c>
      <c r="N208" s="562"/>
      <c r="O208" s="553">
        <f>IF(M208="","",VLOOKUP(M208,'出場種目票'!$B$338:$K$387,5))</f>
      </c>
    </row>
    <row r="209" spans="1:15" ht="14.25" customHeight="1" thickBot="1">
      <c r="A209" s="119"/>
      <c r="B209" s="119"/>
      <c r="C209" s="119"/>
      <c r="D209" s="119"/>
      <c r="E209" s="119"/>
      <c r="F209" s="119"/>
      <c r="G209" s="119"/>
      <c r="H209" s="132"/>
      <c r="I209" s="133"/>
      <c r="J209" s="133"/>
      <c r="K209" s="133"/>
      <c r="L209" s="133"/>
      <c r="M209" s="133"/>
      <c r="N209" s="133"/>
      <c r="O209" s="133"/>
    </row>
    <row r="210" spans="1:15" ht="12.75" customHeight="1" thickBot="1">
      <c r="A210" s="577" t="s">
        <v>61</v>
      </c>
      <c r="B210" s="134" t="s">
        <v>28</v>
      </c>
      <c r="C210" s="135"/>
      <c r="D210" s="135"/>
      <c r="E210" s="304" t="s">
        <v>315</v>
      </c>
      <c r="F210" s="135"/>
      <c r="G210" s="136"/>
      <c r="H210" s="119"/>
      <c r="I210" s="577" t="s">
        <v>61</v>
      </c>
      <c r="J210" s="137" t="s">
        <v>28</v>
      </c>
      <c r="K210" s="138"/>
      <c r="L210" s="138"/>
      <c r="M210" s="304" t="s">
        <v>315</v>
      </c>
      <c r="N210" s="138"/>
      <c r="O210" s="139"/>
    </row>
    <row r="211" spans="1:15" ht="15" customHeight="1">
      <c r="A211" s="578"/>
      <c r="B211" s="557" t="s">
        <v>82</v>
      </c>
      <c r="C211" s="558"/>
      <c r="D211" s="554"/>
      <c r="E211" s="445"/>
      <c r="F211" s="446"/>
      <c r="G211" s="469"/>
      <c r="H211" s="119"/>
      <c r="I211" s="578"/>
      <c r="J211" s="557" t="s">
        <v>82</v>
      </c>
      <c r="K211" s="558"/>
      <c r="L211" s="554"/>
      <c r="M211" s="451"/>
      <c r="N211" s="452"/>
      <c r="O211" s="453"/>
    </row>
    <row r="212" spans="1:15" ht="14.25" customHeight="1" thickBot="1">
      <c r="A212" s="579"/>
      <c r="B212" s="580"/>
      <c r="C212" s="581"/>
      <c r="D212" s="582"/>
      <c r="E212" s="448"/>
      <c r="F212" s="449"/>
      <c r="G212" s="470"/>
      <c r="H212" s="119"/>
      <c r="I212" s="579"/>
      <c r="J212" s="580"/>
      <c r="K212" s="581"/>
      <c r="L212" s="582"/>
      <c r="M212" s="454"/>
      <c r="N212" s="455"/>
      <c r="O212" s="456"/>
    </row>
    <row r="213" spans="1:15" ht="12.75" thickBot="1">
      <c r="A213" s="140" t="s">
        <v>27</v>
      </c>
      <c r="B213" s="141"/>
      <c r="C213" s="142" t="s">
        <v>29</v>
      </c>
      <c r="D213" s="141"/>
      <c r="E213" s="141"/>
      <c r="F213" s="126" t="s">
        <v>312</v>
      </c>
      <c r="G213" s="144" t="s">
        <v>121</v>
      </c>
      <c r="H213" s="119"/>
      <c r="I213" s="145" t="s">
        <v>27</v>
      </c>
      <c r="J213" s="146"/>
      <c r="K213" s="147" t="s">
        <v>29</v>
      </c>
      <c r="L213" s="146"/>
      <c r="M213" s="146"/>
      <c r="N213" s="126" t="s">
        <v>312</v>
      </c>
      <c r="O213" s="144" t="s">
        <v>121</v>
      </c>
    </row>
    <row r="214" spans="1:15" ht="14.25" customHeight="1">
      <c r="A214" s="548">
        <f>'出場種目票'!J282</f>
        <v>0</v>
      </c>
      <c r="B214" s="554"/>
      <c r="C214" s="557" t="e">
        <f>IF(A214="","",VLOOKUP(A214,'出場種目票'!$B$489:$K$608,2))</f>
        <v>#N/A</v>
      </c>
      <c r="D214" s="558" t="e">
        <f>IF(C214="","",VLOOKUP(C214,'出場種目票'!$B$338:$K$387,2))</f>
        <v>#N/A</v>
      </c>
      <c r="E214" s="554" t="e">
        <f>IF(D214="","",VLOOKUP(D214,'出場種目票'!$B$338:$K$387,2))</f>
        <v>#N/A</v>
      </c>
      <c r="F214" s="561" t="e">
        <f>'男子申込一覧表'!$A$5&amp;"･"&amp;IF(A214="","",VLOOKUP(A214,'出場種目票'!$B$489:$K$608,4))</f>
        <v>#N/A</v>
      </c>
      <c r="G214" s="552" t="e">
        <f>IF(A214="","",VLOOKUP(A214,'出場種目票'!$B$489:$K$608,5))</f>
        <v>#N/A</v>
      </c>
      <c r="H214" s="119"/>
      <c r="I214" s="548">
        <f>'出場種目票'!J285</f>
        <v>0</v>
      </c>
      <c r="J214" s="554"/>
      <c r="K214" s="557" t="e">
        <f>IF(I214="","",VLOOKUP(I214,'出場種目票'!$B$489:$K$608,2))</f>
        <v>#N/A</v>
      </c>
      <c r="L214" s="558" t="e">
        <f>IF(K214="","",VLOOKUP(K214,'出場種目票'!$B$338:$K$387,2))</f>
        <v>#N/A</v>
      </c>
      <c r="M214" s="554" t="e">
        <f>IF(L214="","",VLOOKUP(L214,'出場種目票'!$B$338:$K$387,2))</f>
        <v>#N/A</v>
      </c>
      <c r="N214" s="561" t="e">
        <f>'男子申込一覧表'!$A$5&amp;"･"&amp;IF(I214="","",VLOOKUP(I214,'出場種目票'!$B$489:$K$608,4))</f>
        <v>#N/A</v>
      </c>
      <c r="O214" s="552" t="e">
        <f>IF(I214="","",VLOOKUP(I214,'出場種目票'!$B$489:$K$608,5))</f>
        <v>#N/A</v>
      </c>
    </row>
    <row r="215" spans="1:15" ht="14.25" customHeight="1" thickBot="1">
      <c r="A215" s="555"/>
      <c r="B215" s="556"/>
      <c r="C215" s="559">
        <f>IF(B215="","",VLOOKUP(B215,'出場種目票'!$B$338:$K$387,2))</f>
      </c>
      <c r="D215" s="560">
        <f>IF(C215="","",VLOOKUP(C215,'出場種目票'!$B$338:$K$387,2))</f>
      </c>
      <c r="E215" s="556">
        <f>IF(D215="","",VLOOKUP(D215,'出場種目票'!$B$338:$K$387,2))</f>
      </c>
      <c r="F215" s="562"/>
      <c r="G215" s="553">
        <f>IF(E215="","",VLOOKUP(E215,'出場種目票'!$B$338:$K$387,5))</f>
      </c>
      <c r="H215" s="119"/>
      <c r="I215" s="555"/>
      <c r="J215" s="556"/>
      <c r="K215" s="559">
        <f>IF(J215="","",VLOOKUP(J215,'出場種目票'!$B$338:$K$387,2))</f>
      </c>
      <c r="L215" s="560">
        <f>IF(K215="","",VLOOKUP(K215,'出場種目票'!$B$338:$K$387,2))</f>
      </c>
      <c r="M215" s="556">
        <f>IF(L215="","",VLOOKUP(L215,'出場種目票'!$B$338:$K$387,2))</f>
      </c>
      <c r="N215" s="562"/>
      <c r="O215" s="553">
        <f>IF(M215="","",VLOOKUP(M215,'出場種目票'!$B$338:$K$387,5))</f>
      </c>
    </row>
    <row r="216" spans="1:15" ht="15" customHeight="1" thickBot="1">
      <c r="A216" s="224"/>
      <c r="B216" s="224"/>
      <c r="C216" s="224"/>
      <c r="D216" s="224"/>
      <c r="E216" s="224"/>
      <c r="F216" s="224"/>
      <c r="G216" s="224"/>
      <c r="H216" s="119"/>
      <c r="I216" s="224"/>
      <c r="J216" s="224"/>
      <c r="K216" s="224"/>
      <c r="L216" s="224"/>
      <c r="M216" s="224"/>
      <c r="N216" s="224"/>
      <c r="O216" s="224"/>
    </row>
    <row r="217" spans="1:15" ht="14.25" customHeight="1" thickBot="1">
      <c r="A217" s="577" t="s">
        <v>61</v>
      </c>
      <c r="B217" s="134" t="s">
        <v>28</v>
      </c>
      <c r="C217" s="135"/>
      <c r="D217" s="135"/>
      <c r="E217" s="304" t="s">
        <v>315</v>
      </c>
      <c r="F217" s="135"/>
      <c r="G217" s="136"/>
      <c r="H217" s="119"/>
      <c r="I217" s="577" t="s">
        <v>61</v>
      </c>
      <c r="J217" s="137" t="s">
        <v>28</v>
      </c>
      <c r="K217" s="138"/>
      <c r="L217" s="138"/>
      <c r="M217" s="304" t="s">
        <v>315</v>
      </c>
      <c r="N217" s="138"/>
      <c r="O217" s="139"/>
    </row>
    <row r="218" spans="1:15" ht="14.25" customHeight="1">
      <c r="A218" s="578"/>
      <c r="B218" s="557" t="s">
        <v>82</v>
      </c>
      <c r="C218" s="558"/>
      <c r="D218" s="554"/>
      <c r="E218" s="445"/>
      <c r="F218" s="446"/>
      <c r="G218" s="469"/>
      <c r="H218" s="119"/>
      <c r="I218" s="578"/>
      <c r="J218" s="557" t="s">
        <v>82</v>
      </c>
      <c r="K218" s="558"/>
      <c r="L218" s="554"/>
      <c r="M218" s="451"/>
      <c r="N218" s="452"/>
      <c r="O218" s="453"/>
    </row>
    <row r="219" spans="1:15" ht="14.25" customHeight="1" thickBot="1">
      <c r="A219" s="579"/>
      <c r="B219" s="580"/>
      <c r="C219" s="581"/>
      <c r="D219" s="582"/>
      <c r="E219" s="448"/>
      <c r="F219" s="449"/>
      <c r="G219" s="470"/>
      <c r="H219" s="119"/>
      <c r="I219" s="579"/>
      <c r="J219" s="580"/>
      <c r="K219" s="581"/>
      <c r="L219" s="582"/>
      <c r="M219" s="454"/>
      <c r="N219" s="455"/>
      <c r="O219" s="456"/>
    </row>
    <row r="220" spans="1:15" ht="14.25" customHeight="1" thickBot="1">
      <c r="A220" s="140" t="s">
        <v>27</v>
      </c>
      <c r="B220" s="141"/>
      <c r="C220" s="142" t="s">
        <v>29</v>
      </c>
      <c r="D220" s="141"/>
      <c r="E220" s="141"/>
      <c r="F220" s="126" t="s">
        <v>312</v>
      </c>
      <c r="G220" s="144" t="s">
        <v>121</v>
      </c>
      <c r="H220" s="119"/>
      <c r="I220" s="145" t="s">
        <v>27</v>
      </c>
      <c r="J220" s="146"/>
      <c r="K220" s="147" t="s">
        <v>29</v>
      </c>
      <c r="L220" s="146"/>
      <c r="M220" s="146"/>
      <c r="N220" s="126" t="s">
        <v>312</v>
      </c>
      <c r="O220" s="144" t="s">
        <v>121</v>
      </c>
    </row>
    <row r="221" spans="1:15" ht="14.25" customHeight="1">
      <c r="A221" s="548">
        <f>'出場種目票'!J286</f>
        <v>0</v>
      </c>
      <c r="B221" s="554"/>
      <c r="C221" s="557" t="e">
        <f>IF(A221="","",VLOOKUP(A221,'出場種目票'!$B$489:$K$608,2))</f>
        <v>#N/A</v>
      </c>
      <c r="D221" s="558" t="e">
        <f>IF(C221="","",VLOOKUP(C221,'出場種目票'!$B$338:$K$387,2))</f>
        <v>#N/A</v>
      </c>
      <c r="E221" s="554" t="e">
        <f>IF(D221="","",VLOOKUP(D221,'出場種目票'!$B$338:$K$387,2))</f>
        <v>#N/A</v>
      </c>
      <c r="F221" s="561" t="e">
        <f>'男子申込一覧表'!$A$5&amp;"･"&amp;IF(A221="","",VLOOKUP(A221,'出場種目票'!$B$489:$K$608,4))</f>
        <v>#N/A</v>
      </c>
      <c r="G221" s="552" t="e">
        <f>IF(A221="","",VLOOKUP(A221,'出場種目票'!$B$489:$K$608,5))</f>
        <v>#N/A</v>
      </c>
      <c r="H221" s="119"/>
      <c r="I221" s="548">
        <f>'出場種目票'!J287</f>
        <v>0</v>
      </c>
      <c r="J221" s="554"/>
      <c r="K221" s="557" t="e">
        <f>IF(I221="","",VLOOKUP(I221,'出場種目票'!$B$489:$K$608,2))</f>
        <v>#N/A</v>
      </c>
      <c r="L221" s="558" t="e">
        <f>IF(K221="","",VLOOKUP(K221,'出場種目票'!$B$338:$K$387,2))</f>
        <v>#N/A</v>
      </c>
      <c r="M221" s="554" t="e">
        <f>IF(L221="","",VLOOKUP(L221,'出場種目票'!$B$338:$K$387,2))</f>
        <v>#N/A</v>
      </c>
      <c r="N221" s="561" t="e">
        <f>'男子申込一覧表'!$A$5&amp;"･"&amp;IF(I221="","",VLOOKUP(I221,'出場種目票'!$B$489:$K$608,4))</f>
        <v>#N/A</v>
      </c>
      <c r="O221" s="552" t="e">
        <f>IF(I221="","",VLOOKUP(I221,'出場種目票'!$B$489:$K$608,5))</f>
        <v>#N/A</v>
      </c>
    </row>
    <row r="222" spans="1:15" ht="14.25" customHeight="1" thickBot="1">
      <c r="A222" s="555"/>
      <c r="B222" s="556"/>
      <c r="C222" s="559">
        <f>IF(B222="","",VLOOKUP(B222,'出場種目票'!$B$338:$K$387,2))</f>
      </c>
      <c r="D222" s="560">
        <f>IF(C222="","",VLOOKUP(C222,'出場種目票'!$B$338:$K$387,2))</f>
      </c>
      <c r="E222" s="556">
        <f>IF(D222="","",VLOOKUP(D222,'出場種目票'!$B$338:$K$387,2))</f>
      </c>
      <c r="F222" s="562"/>
      <c r="G222" s="553">
        <f>IF(E222="","",VLOOKUP(E222,'出場種目票'!$B$338:$K$387,5))</f>
      </c>
      <c r="H222" s="119"/>
      <c r="I222" s="555"/>
      <c r="J222" s="556"/>
      <c r="K222" s="559">
        <f>IF(J222="","",VLOOKUP(J222,'出場種目票'!$B$338:$K$387,2))</f>
      </c>
      <c r="L222" s="560">
        <f>IF(K222="","",VLOOKUP(K222,'出場種目票'!$B$338:$K$387,2))</f>
      </c>
      <c r="M222" s="556">
        <f>IF(L222="","",VLOOKUP(L222,'出場種目票'!$B$338:$K$387,2))</f>
      </c>
      <c r="N222" s="562"/>
      <c r="O222" s="553">
        <f>IF(M222="","",VLOOKUP(M222,'出場種目票'!$B$338:$K$387,5))</f>
      </c>
    </row>
    <row r="223" ht="14.25" customHeight="1" thickBot="1"/>
    <row r="224" spans="1:15" ht="14.25" customHeight="1" thickBot="1">
      <c r="A224" s="577" t="s">
        <v>61</v>
      </c>
      <c r="B224" s="134" t="s">
        <v>28</v>
      </c>
      <c r="C224" s="135"/>
      <c r="D224" s="135"/>
      <c r="E224" s="304" t="s">
        <v>315</v>
      </c>
      <c r="F224" s="135"/>
      <c r="G224" s="136"/>
      <c r="H224" s="119"/>
      <c r="I224" s="577" t="s">
        <v>61</v>
      </c>
      <c r="J224" s="137" t="s">
        <v>28</v>
      </c>
      <c r="K224" s="138"/>
      <c r="L224" s="138"/>
      <c r="M224" s="304" t="s">
        <v>315</v>
      </c>
      <c r="N224" s="138"/>
      <c r="O224" s="139"/>
    </row>
    <row r="225" spans="1:15" ht="14.25" customHeight="1">
      <c r="A225" s="578"/>
      <c r="B225" s="557" t="s">
        <v>82</v>
      </c>
      <c r="C225" s="558"/>
      <c r="D225" s="554"/>
      <c r="E225" s="445"/>
      <c r="F225" s="446"/>
      <c r="G225" s="469"/>
      <c r="H225" s="119"/>
      <c r="I225" s="578"/>
      <c r="J225" s="557" t="s">
        <v>82</v>
      </c>
      <c r="K225" s="558"/>
      <c r="L225" s="554"/>
      <c r="M225" s="451"/>
      <c r="N225" s="452"/>
      <c r="O225" s="453"/>
    </row>
    <row r="226" spans="1:15" ht="14.25" customHeight="1" thickBot="1">
      <c r="A226" s="579"/>
      <c r="B226" s="580"/>
      <c r="C226" s="581"/>
      <c r="D226" s="582"/>
      <c r="E226" s="448"/>
      <c r="F226" s="449"/>
      <c r="G226" s="470"/>
      <c r="H226" s="119"/>
      <c r="I226" s="579"/>
      <c r="J226" s="580"/>
      <c r="K226" s="581"/>
      <c r="L226" s="582"/>
      <c r="M226" s="454"/>
      <c r="N226" s="455"/>
      <c r="O226" s="456"/>
    </row>
    <row r="227" spans="1:15" ht="14.25" customHeight="1" thickBot="1">
      <c r="A227" s="140" t="s">
        <v>27</v>
      </c>
      <c r="B227" s="141"/>
      <c r="C227" s="142" t="s">
        <v>29</v>
      </c>
      <c r="D227" s="141"/>
      <c r="E227" s="141"/>
      <c r="F227" s="126" t="s">
        <v>312</v>
      </c>
      <c r="G227" s="144" t="s">
        <v>121</v>
      </c>
      <c r="H227" s="119"/>
      <c r="I227" s="145" t="s">
        <v>27</v>
      </c>
      <c r="J227" s="146"/>
      <c r="K227" s="147" t="s">
        <v>29</v>
      </c>
      <c r="L227" s="146"/>
      <c r="M227" s="146"/>
      <c r="N227" s="126" t="s">
        <v>312</v>
      </c>
      <c r="O227" s="144" t="s">
        <v>121</v>
      </c>
    </row>
    <row r="228" spans="1:15" ht="14.25" customHeight="1">
      <c r="A228" s="548">
        <f>'出場種目票'!J288</f>
        <v>0</v>
      </c>
      <c r="B228" s="554"/>
      <c r="C228" s="557" t="e">
        <f>IF(A228="","",VLOOKUP(A228,'出場種目票'!$B$489:$K$608,2))</f>
        <v>#N/A</v>
      </c>
      <c r="D228" s="558" t="e">
        <f>IF(C228="","",VLOOKUP(C228,'出場種目票'!$B$338:$K$387,2))</f>
        <v>#N/A</v>
      </c>
      <c r="E228" s="554" t="e">
        <f>IF(D228="","",VLOOKUP(D228,'出場種目票'!$B$338:$K$387,2))</f>
        <v>#N/A</v>
      </c>
      <c r="F228" s="561" t="e">
        <f>'男子申込一覧表'!$A$5&amp;"･"&amp;IF(A228="","",VLOOKUP(A228,'出場種目票'!$B$489:$K$608,4))</f>
        <v>#N/A</v>
      </c>
      <c r="G228" s="552" t="e">
        <f>IF(A228="","",VLOOKUP(A228,'出場種目票'!$B$489:$K$608,5))</f>
        <v>#N/A</v>
      </c>
      <c r="H228" s="119"/>
      <c r="I228" s="548">
        <f>'出場種目票'!J289</f>
        <v>0</v>
      </c>
      <c r="J228" s="554"/>
      <c r="K228" s="557" t="e">
        <f>IF(I228="","",VLOOKUP(I228,'出場種目票'!$B$489:$K$608,2))</f>
        <v>#N/A</v>
      </c>
      <c r="L228" s="558" t="e">
        <f>IF(K228="","",VLOOKUP(K228,'出場種目票'!$B$338:$K$387,2))</f>
        <v>#N/A</v>
      </c>
      <c r="M228" s="554" t="e">
        <f>IF(L228="","",VLOOKUP(L228,'出場種目票'!$B$338:$K$387,2))</f>
        <v>#N/A</v>
      </c>
      <c r="N228" s="561" t="e">
        <f>'男子申込一覧表'!$A$5&amp;"･"&amp;IF(I228="","",VLOOKUP(I228,'出場種目票'!$B$489:$K$608,4))</f>
        <v>#N/A</v>
      </c>
      <c r="O228" s="552" t="e">
        <f>IF(I228="","",VLOOKUP(I228,'出場種目票'!$B$489:$K$608,5))</f>
        <v>#N/A</v>
      </c>
    </row>
    <row r="229" spans="1:15" ht="14.25" customHeight="1" thickBot="1">
      <c r="A229" s="555"/>
      <c r="B229" s="556"/>
      <c r="C229" s="559">
        <f>IF(B229="","",VLOOKUP(B229,'出場種目票'!$B$338:$K$387,2))</f>
      </c>
      <c r="D229" s="560">
        <f>IF(C229="","",VLOOKUP(C229,'出場種目票'!$B$338:$K$387,2))</f>
      </c>
      <c r="E229" s="556">
        <f>IF(D229="","",VLOOKUP(D229,'出場種目票'!$B$338:$K$387,2))</f>
      </c>
      <c r="F229" s="562"/>
      <c r="G229" s="553">
        <f>IF(E229="","",VLOOKUP(E229,'出場種目票'!$B$338:$K$387,5))</f>
      </c>
      <c r="H229" s="119"/>
      <c r="I229" s="555"/>
      <c r="J229" s="556"/>
      <c r="K229" s="559">
        <f>IF(J229="","",VLOOKUP(J229,'出場種目票'!$B$338:$K$387,2))</f>
      </c>
      <c r="L229" s="560">
        <f>IF(K229="","",VLOOKUP(K229,'出場種目票'!$B$338:$K$387,2))</f>
      </c>
      <c r="M229" s="556">
        <f>IF(L229="","",VLOOKUP(L229,'出場種目票'!$B$338:$K$387,2))</f>
      </c>
      <c r="N229" s="562"/>
      <c r="O229" s="553">
        <f>IF(M229="","",VLOOKUP(M229,'出場種目票'!$B$338:$K$387,5))</f>
      </c>
    </row>
    <row r="230" ht="14.25" customHeight="1" thickBot="1"/>
    <row r="231" spans="1:15" ht="12.75" customHeight="1" thickBot="1">
      <c r="A231" s="577" t="s">
        <v>61</v>
      </c>
      <c r="B231" s="134" t="s">
        <v>28</v>
      </c>
      <c r="C231" s="135"/>
      <c r="D231" s="135"/>
      <c r="E231" s="304" t="s">
        <v>315</v>
      </c>
      <c r="F231" s="135"/>
      <c r="G231" s="136"/>
      <c r="H231" s="119"/>
      <c r="I231" s="577" t="s">
        <v>61</v>
      </c>
      <c r="J231" s="137" t="s">
        <v>28</v>
      </c>
      <c r="K231" s="138"/>
      <c r="L231" s="138"/>
      <c r="M231" s="304" t="s">
        <v>315</v>
      </c>
      <c r="N231" s="138"/>
      <c r="O231" s="139"/>
    </row>
    <row r="232" spans="1:15" ht="15" customHeight="1">
      <c r="A232" s="578"/>
      <c r="B232" s="557" t="s">
        <v>81</v>
      </c>
      <c r="C232" s="558"/>
      <c r="D232" s="554"/>
      <c r="E232" s="445"/>
      <c r="F232" s="446"/>
      <c r="G232" s="469"/>
      <c r="H232" s="119"/>
      <c r="I232" s="578"/>
      <c r="J232" s="557" t="s">
        <v>81</v>
      </c>
      <c r="K232" s="558"/>
      <c r="L232" s="554"/>
      <c r="M232" s="451"/>
      <c r="N232" s="452"/>
      <c r="O232" s="453"/>
    </row>
    <row r="233" spans="1:15" ht="14.25" customHeight="1" thickBot="1">
      <c r="A233" s="579"/>
      <c r="B233" s="580"/>
      <c r="C233" s="581"/>
      <c r="D233" s="582"/>
      <c r="E233" s="448"/>
      <c r="F233" s="449"/>
      <c r="G233" s="470"/>
      <c r="H233" s="119"/>
      <c r="I233" s="579"/>
      <c r="J233" s="580"/>
      <c r="K233" s="581"/>
      <c r="L233" s="582"/>
      <c r="M233" s="454"/>
      <c r="N233" s="455"/>
      <c r="O233" s="456"/>
    </row>
    <row r="234" spans="1:15" ht="12.75" thickBot="1">
      <c r="A234" s="140" t="s">
        <v>27</v>
      </c>
      <c r="B234" s="141"/>
      <c r="C234" s="142" t="s">
        <v>29</v>
      </c>
      <c r="D234" s="141"/>
      <c r="E234" s="141"/>
      <c r="F234" s="126" t="s">
        <v>312</v>
      </c>
      <c r="G234" s="144" t="s">
        <v>121</v>
      </c>
      <c r="H234" s="119"/>
      <c r="I234" s="145" t="s">
        <v>27</v>
      </c>
      <c r="J234" s="146"/>
      <c r="K234" s="147" t="s">
        <v>29</v>
      </c>
      <c r="L234" s="146"/>
      <c r="M234" s="146"/>
      <c r="N234" s="126" t="s">
        <v>312</v>
      </c>
      <c r="O234" s="144" t="s">
        <v>121</v>
      </c>
    </row>
    <row r="235" spans="1:15" ht="14.25" customHeight="1">
      <c r="A235" s="548">
        <f>'出場種目票'!J290</f>
        <v>0</v>
      </c>
      <c r="B235" s="554"/>
      <c r="C235" s="557" t="e">
        <f>IF(A235="","",VLOOKUP(A235,'出場種目票'!$B$489:$K$608,2))</f>
        <v>#N/A</v>
      </c>
      <c r="D235" s="558" t="e">
        <f>IF(C235="","",VLOOKUP(C235,'出場種目票'!$B$338:$K$387,2))</f>
        <v>#N/A</v>
      </c>
      <c r="E235" s="554" t="e">
        <f>IF(D235="","",VLOOKUP(D235,'出場種目票'!$B$338:$K$387,2))</f>
        <v>#N/A</v>
      </c>
      <c r="F235" s="561" t="e">
        <f>'男子申込一覧表'!$A$5&amp;"･"&amp;IF(A235="","",VLOOKUP(A235,'出場種目票'!$B$489:$K$608,4))</f>
        <v>#N/A</v>
      </c>
      <c r="G235" s="552" t="e">
        <f>IF(A235="","",VLOOKUP(A235,'出場種目票'!$B$489:$K$608,5))</f>
        <v>#N/A</v>
      </c>
      <c r="H235" s="119"/>
      <c r="I235" s="548">
        <f>'出場種目票'!J293</f>
        <v>0</v>
      </c>
      <c r="J235" s="554"/>
      <c r="K235" s="557" t="e">
        <f>IF(I235="","",VLOOKUP(I235,'出場種目票'!$B$489:$K$608,2))</f>
        <v>#N/A</v>
      </c>
      <c r="L235" s="558" t="e">
        <f>IF(K235="","",VLOOKUP(K235,'出場種目票'!$B$338:$K$387,2))</f>
        <v>#N/A</v>
      </c>
      <c r="M235" s="554" t="e">
        <f>IF(L235="","",VLOOKUP(L235,'出場種目票'!$B$338:$K$387,2))</f>
        <v>#N/A</v>
      </c>
      <c r="N235" s="561" t="e">
        <f>'男子申込一覧表'!$A$5&amp;"･"&amp;IF(I235="","",VLOOKUP(I235,'出場種目票'!$B$489:$K$608,4))</f>
        <v>#N/A</v>
      </c>
      <c r="O235" s="552" t="e">
        <f>IF(I235="","",VLOOKUP(I235,'出場種目票'!$B$489:$K$608,5))</f>
        <v>#N/A</v>
      </c>
    </row>
    <row r="236" spans="1:15" ht="14.25" customHeight="1" thickBot="1">
      <c r="A236" s="555"/>
      <c r="B236" s="556"/>
      <c r="C236" s="559">
        <f>IF(B236="","",VLOOKUP(B236,'出場種目票'!$B$338:$K$387,2))</f>
      </c>
      <c r="D236" s="560">
        <f>IF(C236="","",VLOOKUP(C236,'出場種目票'!$B$338:$K$387,2))</f>
      </c>
      <c r="E236" s="556">
        <f>IF(D236="","",VLOOKUP(D236,'出場種目票'!$B$338:$K$387,2))</f>
      </c>
      <c r="F236" s="562"/>
      <c r="G236" s="553">
        <f>IF(E236="","",VLOOKUP(E236,'出場種目票'!$B$338:$K$387,5))</f>
      </c>
      <c r="H236" s="119"/>
      <c r="I236" s="555"/>
      <c r="J236" s="556"/>
      <c r="K236" s="559">
        <f>IF(J236="","",VLOOKUP(J236,'出場種目票'!$B$338:$K$387,2))</f>
      </c>
      <c r="L236" s="560">
        <f>IF(K236="","",VLOOKUP(K236,'出場種目票'!$B$338:$K$387,2))</f>
      </c>
      <c r="M236" s="556">
        <f>IF(L236="","",VLOOKUP(L236,'出場種目票'!$B$338:$K$387,2))</f>
      </c>
      <c r="N236" s="562"/>
      <c r="O236" s="553">
        <f>IF(M236="","",VLOOKUP(M236,'出場種目票'!$B$338:$K$387,5))</f>
      </c>
    </row>
    <row r="237" spans="1:15" ht="14.25" customHeight="1" thickBot="1">
      <c r="A237" s="119"/>
      <c r="B237" s="119"/>
      <c r="C237" s="119"/>
      <c r="D237" s="119"/>
      <c r="E237" s="119"/>
      <c r="F237" s="119"/>
      <c r="G237" s="119"/>
      <c r="H237" s="132"/>
      <c r="I237" s="133"/>
      <c r="J237" s="133"/>
      <c r="K237" s="133"/>
      <c r="L237" s="133"/>
      <c r="M237" s="133"/>
      <c r="N237" s="133"/>
      <c r="O237" s="133"/>
    </row>
    <row r="238" spans="1:15" ht="14.25" customHeight="1" thickBot="1">
      <c r="A238" s="577" t="s">
        <v>61</v>
      </c>
      <c r="B238" s="134" t="s">
        <v>28</v>
      </c>
      <c r="C238" s="135"/>
      <c r="D238" s="135"/>
      <c r="E238" s="304" t="s">
        <v>315</v>
      </c>
      <c r="F238" s="135"/>
      <c r="G238" s="136"/>
      <c r="H238" s="119"/>
      <c r="I238" s="577" t="s">
        <v>61</v>
      </c>
      <c r="J238" s="137" t="s">
        <v>28</v>
      </c>
      <c r="K238" s="138"/>
      <c r="L238" s="138"/>
      <c r="M238" s="304" t="s">
        <v>315</v>
      </c>
      <c r="N238" s="138"/>
      <c r="O238" s="139"/>
    </row>
    <row r="239" spans="1:15" ht="14.25" customHeight="1">
      <c r="A239" s="578"/>
      <c r="B239" s="557" t="s">
        <v>81</v>
      </c>
      <c r="C239" s="558"/>
      <c r="D239" s="554"/>
      <c r="E239" s="445"/>
      <c r="F239" s="446"/>
      <c r="G239" s="469"/>
      <c r="H239" s="119"/>
      <c r="I239" s="578"/>
      <c r="J239" s="557" t="s">
        <v>81</v>
      </c>
      <c r="K239" s="558"/>
      <c r="L239" s="554"/>
      <c r="M239" s="451"/>
      <c r="N239" s="452"/>
      <c r="O239" s="453"/>
    </row>
    <row r="240" spans="1:15" ht="14.25" customHeight="1" thickBot="1">
      <c r="A240" s="579"/>
      <c r="B240" s="580"/>
      <c r="C240" s="581"/>
      <c r="D240" s="582"/>
      <c r="E240" s="448"/>
      <c r="F240" s="449"/>
      <c r="G240" s="470"/>
      <c r="H240" s="119"/>
      <c r="I240" s="579"/>
      <c r="J240" s="580"/>
      <c r="K240" s="581"/>
      <c r="L240" s="582"/>
      <c r="M240" s="454"/>
      <c r="N240" s="455"/>
      <c r="O240" s="456"/>
    </row>
    <row r="241" spans="1:15" ht="14.25" customHeight="1" thickBot="1">
      <c r="A241" s="140" t="s">
        <v>27</v>
      </c>
      <c r="B241" s="141"/>
      <c r="C241" s="142" t="s">
        <v>29</v>
      </c>
      <c r="D241" s="141"/>
      <c r="E241" s="141"/>
      <c r="F241" s="126" t="s">
        <v>312</v>
      </c>
      <c r="G241" s="144" t="s">
        <v>121</v>
      </c>
      <c r="H241" s="119"/>
      <c r="I241" s="145" t="s">
        <v>27</v>
      </c>
      <c r="J241" s="146"/>
      <c r="K241" s="147" t="s">
        <v>29</v>
      </c>
      <c r="L241" s="146"/>
      <c r="M241" s="146"/>
      <c r="N241" s="126" t="s">
        <v>312</v>
      </c>
      <c r="O241" s="144" t="s">
        <v>121</v>
      </c>
    </row>
    <row r="242" spans="1:15" ht="14.25" customHeight="1">
      <c r="A242" s="548">
        <f>'出場種目票'!J294</f>
        <v>0</v>
      </c>
      <c r="B242" s="554"/>
      <c r="C242" s="557" t="e">
        <f>IF(A242="","",VLOOKUP(A242,'出場種目票'!$B$489:$K$608,2))</f>
        <v>#N/A</v>
      </c>
      <c r="D242" s="558" t="e">
        <f>IF(C242="","",VLOOKUP(C242,'出場種目票'!$B$338:$K$387,2))</f>
        <v>#N/A</v>
      </c>
      <c r="E242" s="554" t="e">
        <f>IF(D242="","",VLOOKUP(D242,'出場種目票'!$B$338:$K$387,2))</f>
        <v>#N/A</v>
      </c>
      <c r="F242" s="561" t="e">
        <f>'男子申込一覧表'!$A$5&amp;"･"&amp;IF(A242="","",VLOOKUP(A242,'出場種目票'!$B$489:$K$608,4))</f>
        <v>#N/A</v>
      </c>
      <c r="G242" s="552" t="e">
        <f>IF(A242="","",VLOOKUP(A242,'出場種目票'!$B$489:$K$608,5))</f>
        <v>#N/A</v>
      </c>
      <c r="H242" s="119"/>
      <c r="I242" s="548">
        <f>'出場種目票'!J295</f>
        <v>0</v>
      </c>
      <c r="J242" s="554"/>
      <c r="K242" s="557" t="e">
        <f>IF(I242="","",VLOOKUP(I242,'出場種目票'!$B$489:$K$608,2))</f>
        <v>#N/A</v>
      </c>
      <c r="L242" s="558" t="e">
        <f>IF(K242="","",VLOOKUP(K242,'出場種目票'!$B$338:$K$387,2))</f>
        <v>#N/A</v>
      </c>
      <c r="M242" s="554" t="e">
        <f>IF(L242="","",VLOOKUP(L242,'出場種目票'!$B$338:$K$387,2))</f>
        <v>#N/A</v>
      </c>
      <c r="N242" s="561" t="e">
        <f>'男子申込一覧表'!$A$5&amp;"･"&amp;IF(I242="","",VLOOKUP(I242,'出場種目票'!$B$489:$K$608,4))</f>
        <v>#N/A</v>
      </c>
      <c r="O242" s="552" t="e">
        <f>IF(I242="","",VLOOKUP(I242,'出場種目票'!$B$489:$K$608,5))</f>
        <v>#N/A</v>
      </c>
    </row>
    <row r="243" spans="1:15" ht="14.25" customHeight="1" thickBot="1">
      <c r="A243" s="555"/>
      <c r="B243" s="556"/>
      <c r="C243" s="559">
        <f>IF(B243="","",VLOOKUP(B243,'出場種目票'!$B$338:$K$387,2))</f>
      </c>
      <c r="D243" s="560">
        <f>IF(C243="","",VLOOKUP(C243,'出場種目票'!$B$338:$K$387,2))</f>
      </c>
      <c r="E243" s="556">
        <f>IF(D243="","",VLOOKUP(D243,'出場種目票'!$B$338:$K$387,2))</f>
      </c>
      <c r="F243" s="562"/>
      <c r="G243" s="553">
        <f>IF(E243="","",VLOOKUP(E243,'出場種目票'!$B$338:$K$387,5))</f>
      </c>
      <c r="H243" s="119"/>
      <c r="I243" s="555"/>
      <c r="J243" s="556"/>
      <c r="K243" s="559">
        <f>IF(J243="","",VLOOKUP(J243,'出場種目票'!$B$338:$K$387,2))</f>
      </c>
      <c r="L243" s="560">
        <f>IF(K243="","",VLOOKUP(K243,'出場種目票'!$B$338:$K$387,2))</f>
      </c>
      <c r="M243" s="556">
        <f>IF(L243="","",VLOOKUP(L243,'出場種目票'!$B$338:$K$387,2))</f>
      </c>
      <c r="N243" s="562"/>
      <c r="O243" s="553">
        <f>IF(M243="","",VLOOKUP(M243,'出場種目票'!$B$338:$K$387,5))</f>
      </c>
    </row>
    <row r="244" spans="1:15" ht="14.25" customHeight="1" thickBot="1">
      <c r="A244" s="119"/>
      <c r="B244" s="119"/>
      <c r="C244" s="119"/>
      <c r="D244" s="119"/>
      <c r="E244" s="119"/>
      <c r="F244" s="119"/>
      <c r="G244" s="119"/>
      <c r="H244" s="132"/>
      <c r="I244" s="133"/>
      <c r="J244" s="133"/>
      <c r="K244" s="133"/>
      <c r="L244" s="133"/>
      <c r="M244" s="133"/>
      <c r="N244" s="133"/>
      <c r="O244" s="133"/>
    </row>
    <row r="245" spans="1:15" ht="14.25" customHeight="1" thickBot="1">
      <c r="A245" s="577" t="s">
        <v>61</v>
      </c>
      <c r="B245" s="134" t="s">
        <v>28</v>
      </c>
      <c r="C245" s="135"/>
      <c r="D245" s="135"/>
      <c r="E245" s="304" t="s">
        <v>315</v>
      </c>
      <c r="F245" s="135"/>
      <c r="G245" s="136"/>
      <c r="H245" s="119"/>
      <c r="I245" s="577" t="s">
        <v>61</v>
      </c>
      <c r="J245" s="137" t="s">
        <v>28</v>
      </c>
      <c r="K245" s="138"/>
      <c r="L245" s="138"/>
      <c r="M245" s="304" t="s">
        <v>315</v>
      </c>
      <c r="N245" s="138"/>
      <c r="O245" s="139"/>
    </row>
    <row r="246" spans="1:15" ht="14.25" customHeight="1">
      <c r="A246" s="578"/>
      <c r="B246" s="557" t="s">
        <v>81</v>
      </c>
      <c r="C246" s="558"/>
      <c r="D246" s="554"/>
      <c r="E246" s="445"/>
      <c r="F246" s="446"/>
      <c r="G246" s="469"/>
      <c r="H246" s="119"/>
      <c r="I246" s="578"/>
      <c r="J246" s="557" t="s">
        <v>81</v>
      </c>
      <c r="K246" s="558"/>
      <c r="L246" s="554"/>
      <c r="M246" s="451"/>
      <c r="N246" s="452"/>
      <c r="O246" s="453"/>
    </row>
    <row r="247" spans="1:15" ht="14.25" customHeight="1" thickBot="1">
      <c r="A247" s="579"/>
      <c r="B247" s="580"/>
      <c r="C247" s="581"/>
      <c r="D247" s="582"/>
      <c r="E247" s="448"/>
      <c r="F247" s="449"/>
      <c r="G247" s="470"/>
      <c r="H247" s="119"/>
      <c r="I247" s="579"/>
      <c r="J247" s="580"/>
      <c r="K247" s="581"/>
      <c r="L247" s="582"/>
      <c r="M247" s="454"/>
      <c r="N247" s="455"/>
      <c r="O247" s="456"/>
    </row>
    <row r="248" spans="1:15" ht="14.25" customHeight="1" thickBot="1">
      <c r="A248" s="140" t="s">
        <v>27</v>
      </c>
      <c r="B248" s="141"/>
      <c r="C248" s="142" t="s">
        <v>29</v>
      </c>
      <c r="D248" s="141"/>
      <c r="E248" s="141"/>
      <c r="F248" s="126" t="s">
        <v>312</v>
      </c>
      <c r="G248" s="144" t="s">
        <v>121</v>
      </c>
      <c r="H248" s="119"/>
      <c r="I248" s="145" t="s">
        <v>27</v>
      </c>
      <c r="J248" s="146"/>
      <c r="K248" s="147" t="s">
        <v>29</v>
      </c>
      <c r="L248" s="146"/>
      <c r="M248" s="146"/>
      <c r="N248" s="126" t="s">
        <v>312</v>
      </c>
      <c r="O248" s="144" t="s">
        <v>121</v>
      </c>
    </row>
    <row r="249" spans="1:15" ht="14.25" customHeight="1">
      <c r="A249" s="548">
        <f>'出場種目票'!J296</f>
        <v>0</v>
      </c>
      <c r="B249" s="554"/>
      <c r="C249" s="557" t="e">
        <f>IF(A249="","",VLOOKUP(A249,'出場種目票'!$B$489:$K$608,2))</f>
        <v>#N/A</v>
      </c>
      <c r="D249" s="558" t="e">
        <f>IF(C249="","",VLOOKUP(C249,'出場種目票'!$B$338:$K$387,2))</f>
        <v>#N/A</v>
      </c>
      <c r="E249" s="554" t="e">
        <f>IF(D249="","",VLOOKUP(D249,'出場種目票'!$B$338:$K$387,2))</f>
        <v>#N/A</v>
      </c>
      <c r="F249" s="561" t="e">
        <f>'男子申込一覧表'!$A$5&amp;"･"&amp;IF(A249="","",VLOOKUP(A249,'出場種目票'!$B$489:$K$608,4))</f>
        <v>#N/A</v>
      </c>
      <c r="G249" s="552" t="e">
        <f>IF(A249="","",VLOOKUP(A249,'出場種目票'!$B$489:$K$608,5))</f>
        <v>#N/A</v>
      </c>
      <c r="H249" s="119"/>
      <c r="I249" s="548">
        <f>'出場種目票'!J297</f>
        <v>0</v>
      </c>
      <c r="J249" s="554"/>
      <c r="K249" s="557" t="e">
        <f>IF(I249="","",VLOOKUP(I249,'出場種目票'!$B$489:$K$608,2))</f>
        <v>#N/A</v>
      </c>
      <c r="L249" s="558" t="e">
        <f>IF(K249="","",VLOOKUP(K249,'出場種目票'!$B$338:$K$387,2))</f>
        <v>#N/A</v>
      </c>
      <c r="M249" s="554" t="e">
        <f>IF(L249="","",VLOOKUP(L249,'出場種目票'!$B$338:$K$387,2))</f>
        <v>#N/A</v>
      </c>
      <c r="N249" s="561" t="e">
        <f>'男子申込一覧表'!$A$5&amp;"･"&amp;IF(I249="","",VLOOKUP(I249,'出場種目票'!$B$489:$K$608,4))</f>
        <v>#N/A</v>
      </c>
      <c r="O249" s="552" t="e">
        <f>IF(I249="","",VLOOKUP(I249,'出場種目票'!$B$489:$K$608,5))</f>
        <v>#N/A</v>
      </c>
    </row>
    <row r="250" spans="1:15" ht="14.25" customHeight="1" thickBot="1">
      <c r="A250" s="555"/>
      <c r="B250" s="556"/>
      <c r="C250" s="559">
        <f>IF(B250="","",VLOOKUP(B250,'出場種目票'!$B$338:$K$387,2))</f>
      </c>
      <c r="D250" s="560">
        <f>IF(C250="","",VLOOKUP(C250,'出場種目票'!$B$338:$K$387,2))</f>
      </c>
      <c r="E250" s="556">
        <f>IF(D250="","",VLOOKUP(D250,'出場種目票'!$B$338:$K$387,2))</f>
      </c>
      <c r="F250" s="562"/>
      <c r="G250" s="553">
        <f>IF(E250="","",VLOOKUP(E250,'出場種目票'!$B$338:$K$387,5))</f>
      </c>
      <c r="H250" s="119"/>
      <c r="I250" s="555"/>
      <c r="J250" s="556"/>
      <c r="K250" s="559">
        <f>IF(J250="","",VLOOKUP(J250,'出場種目票'!$B$338:$K$387,2))</f>
      </c>
      <c r="L250" s="560">
        <f>IF(K250="","",VLOOKUP(K250,'出場種目票'!$B$338:$K$387,2))</f>
      </c>
      <c r="M250" s="556">
        <f>IF(L250="","",VLOOKUP(L250,'出場種目票'!$B$338:$K$387,2))</f>
      </c>
      <c r="N250" s="562"/>
      <c r="O250" s="553">
        <f>IF(M250="","",VLOOKUP(M250,'出場種目票'!$B$338:$K$387,5))</f>
      </c>
    </row>
    <row r="251" spans="1:15" ht="14.25" customHeight="1">
      <c r="A251" s="119"/>
      <c r="B251" s="119"/>
      <c r="C251" s="119"/>
      <c r="D251" s="119"/>
      <c r="E251" s="119"/>
      <c r="F251" s="119"/>
      <c r="G251" s="119"/>
      <c r="H251" s="132"/>
      <c r="I251" s="133"/>
      <c r="J251" s="133"/>
      <c r="K251" s="133"/>
      <c r="L251" s="133"/>
      <c r="M251" s="133"/>
      <c r="N251" s="133"/>
      <c r="O251" s="133"/>
    </row>
    <row r="252" spans="1:16" ht="15" customHeight="1">
      <c r="A252" s="164"/>
      <c r="B252" s="223"/>
      <c r="C252" s="164"/>
      <c r="D252" s="118"/>
      <c r="E252" s="118"/>
      <c r="F252" s="118"/>
      <c r="G252" s="118"/>
      <c r="H252" s="119"/>
      <c r="I252" s="127"/>
      <c r="J252" s="127"/>
      <c r="K252" s="127"/>
      <c r="L252" s="120"/>
      <c r="M252" s="120"/>
      <c r="N252" s="120"/>
      <c r="O252" s="230" t="s">
        <v>153</v>
      </c>
      <c r="P252" s="11"/>
    </row>
    <row r="253" spans="1:15" ht="14.25" customHeight="1" thickBot="1">
      <c r="A253" s="119"/>
      <c r="B253" s="119"/>
      <c r="C253" s="119"/>
      <c r="D253" s="119"/>
      <c r="E253" s="119"/>
      <c r="F253" s="119"/>
      <c r="G253" s="119"/>
      <c r="H253" s="132"/>
      <c r="I253" s="133"/>
      <c r="J253" s="133"/>
      <c r="K253" s="133"/>
      <c r="L253" s="133"/>
      <c r="M253" s="133"/>
      <c r="N253" s="133"/>
      <c r="O253" s="133"/>
    </row>
    <row r="254" spans="1:15" ht="12.75" customHeight="1" thickBot="1">
      <c r="A254" s="577" t="s">
        <v>61</v>
      </c>
      <c r="B254" s="134" t="s">
        <v>28</v>
      </c>
      <c r="C254" s="135"/>
      <c r="D254" s="135"/>
      <c r="E254" s="304" t="s">
        <v>315</v>
      </c>
      <c r="F254" s="135"/>
      <c r="G254" s="136"/>
      <c r="H254" s="119"/>
      <c r="I254" s="577" t="s">
        <v>61</v>
      </c>
      <c r="J254" s="137" t="s">
        <v>28</v>
      </c>
      <c r="K254" s="138"/>
      <c r="L254" s="138"/>
      <c r="M254" s="304" t="s">
        <v>315</v>
      </c>
      <c r="N254" s="138"/>
      <c r="O254" s="139"/>
    </row>
    <row r="255" spans="1:15" ht="15" customHeight="1">
      <c r="A255" s="578"/>
      <c r="B255" s="557" t="s">
        <v>118</v>
      </c>
      <c r="C255" s="558"/>
      <c r="D255" s="554"/>
      <c r="E255" s="445"/>
      <c r="F255" s="446"/>
      <c r="G255" s="469"/>
      <c r="H255" s="119"/>
      <c r="I255" s="578"/>
      <c r="J255" s="557" t="s">
        <v>118</v>
      </c>
      <c r="K255" s="558"/>
      <c r="L255" s="554"/>
      <c r="M255" s="451"/>
      <c r="N255" s="452"/>
      <c r="O255" s="453"/>
    </row>
    <row r="256" spans="1:15" ht="14.25" customHeight="1" thickBot="1">
      <c r="A256" s="579"/>
      <c r="B256" s="580"/>
      <c r="C256" s="581"/>
      <c r="D256" s="582"/>
      <c r="E256" s="448"/>
      <c r="F256" s="449"/>
      <c r="G256" s="470"/>
      <c r="H256" s="119"/>
      <c r="I256" s="579"/>
      <c r="J256" s="580"/>
      <c r="K256" s="581"/>
      <c r="L256" s="582"/>
      <c r="M256" s="454"/>
      <c r="N256" s="455"/>
      <c r="O256" s="456"/>
    </row>
    <row r="257" spans="1:15" ht="12.75" thickBot="1">
      <c r="A257" s="140" t="s">
        <v>27</v>
      </c>
      <c r="B257" s="141"/>
      <c r="C257" s="142" t="s">
        <v>29</v>
      </c>
      <c r="D257" s="141"/>
      <c r="E257" s="141"/>
      <c r="F257" s="126" t="s">
        <v>312</v>
      </c>
      <c r="G257" s="144" t="s">
        <v>121</v>
      </c>
      <c r="H257" s="119"/>
      <c r="I257" s="145" t="s">
        <v>27</v>
      </c>
      <c r="J257" s="146"/>
      <c r="K257" s="147" t="s">
        <v>29</v>
      </c>
      <c r="L257" s="146"/>
      <c r="M257" s="146"/>
      <c r="N257" s="126" t="s">
        <v>312</v>
      </c>
      <c r="O257" s="144" t="s">
        <v>121</v>
      </c>
    </row>
    <row r="258" spans="1:15" ht="14.25" customHeight="1">
      <c r="A258" s="548">
        <f>'出場種目票'!J298</f>
        <v>0</v>
      </c>
      <c r="B258" s="554"/>
      <c r="C258" s="557" t="e">
        <f>IF(A258="","",VLOOKUP(A258,'出場種目票'!$B$489:$K$608,2))</f>
        <v>#N/A</v>
      </c>
      <c r="D258" s="558" t="e">
        <f>IF(C258="","",VLOOKUP(C258,'出場種目票'!$B$338:$K$387,2))</f>
        <v>#N/A</v>
      </c>
      <c r="E258" s="554" t="e">
        <f>IF(D258="","",VLOOKUP(D258,'出場種目票'!$B$338:$K$387,2))</f>
        <v>#N/A</v>
      </c>
      <c r="F258" s="561" t="e">
        <f>'男子申込一覧表'!$A$5&amp;"･"&amp;IF(A258="","",VLOOKUP(A258,'出場種目票'!$B$489:$K$608,4))</f>
        <v>#N/A</v>
      </c>
      <c r="G258" s="552" t="e">
        <f>IF(A258="","",VLOOKUP(A258,'出場種目票'!$B$489:$K$608,5))</f>
        <v>#N/A</v>
      </c>
      <c r="H258" s="119"/>
      <c r="I258" s="548">
        <f>'出場種目票'!J301</f>
        <v>0</v>
      </c>
      <c r="J258" s="554"/>
      <c r="K258" s="557" t="e">
        <f>IF(I258="","",VLOOKUP(I258,'出場種目票'!$B$489:$K$608,2))</f>
        <v>#N/A</v>
      </c>
      <c r="L258" s="558" t="e">
        <f>IF(K258="","",VLOOKUP(K258,'出場種目票'!$B$338:$K$387,2))</f>
        <v>#N/A</v>
      </c>
      <c r="M258" s="554" t="e">
        <f>IF(L258="","",VLOOKUP(L258,'出場種目票'!$B$338:$K$387,2))</f>
        <v>#N/A</v>
      </c>
      <c r="N258" s="561" t="e">
        <f>'男子申込一覧表'!$A$5&amp;"･"&amp;IF(I258="","",VLOOKUP(I258,'出場種目票'!$B$489:$K$608,4))</f>
        <v>#N/A</v>
      </c>
      <c r="O258" s="552" t="e">
        <f>IF(I258="","",VLOOKUP(I258,'出場種目票'!$B$489:$K$608,5))</f>
        <v>#N/A</v>
      </c>
    </row>
    <row r="259" spans="1:15" ht="14.25" customHeight="1" thickBot="1">
      <c r="A259" s="555"/>
      <c r="B259" s="556"/>
      <c r="C259" s="559">
        <f>IF(B259="","",VLOOKUP(B259,'出場種目票'!$B$338:$K$387,2))</f>
      </c>
      <c r="D259" s="560">
        <f>IF(C259="","",VLOOKUP(C259,'出場種目票'!$B$338:$K$387,2))</f>
      </c>
      <c r="E259" s="556">
        <f>IF(D259="","",VLOOKUP(D259,'出場種目票'!$B$338:$K$387,2))</f>
      </c>
      <c r="F259" s="562"/>
      <c r="G259" s="553">
        <f>IF(E259="","",VLOOKUP(E259,'出場種目票'!$B$338:$K$387,5))</f>
      </c>
      <c r="H259" s="119"/>
      <c r="I259" s="555"/>
      <c r="J259" s="556"/>
      <c r="K259" s="559">
        <f>IF(J259="","",VLOOKUP(J259,'出場種目票'!$B$338:$K$387,2))</f>
      </c>
      <c r="L259" s="560">
        <f>IF(K259="","",VLOOKUP(K259,'出場種目票'!$B$338:$K$387,2))</f>
      </c>
      <c r="M259" s="556">
        <f>IF(L259="","",VLOOKUP(L259,'出場種目票'!$B$338:$K$387,2))</f>
      </c>
      <c r="N259" s="562"/>
      <c r="O259" s="553">
        <f>IF(M259="","",VLOOKUP(M259,'出場種目票'!$B$338:$K$387,5))</f>
      </c>
    </row>
    <row r="260" spans="1:15" ht="14.25" customHeight="1" thickBot="1">
      <c r="A260" s="119"/>
      <c r="B260" s="119"/>
      <c r="C260" s="119"/>
      <c r="D260" s="119"/>
      <c r="E260" s="119"/>
      <c r="F260" s="119"/>
      <c r="G260" s="119"/>
      <c r="H260" s="132"/>
      <c r="I260" s="133"/>
      <c r="J260" s="133"/>
      <c r="K260" s="133"/>
      <c r="L260" s="133"/>
      <c r="M260" s="133"/>
      <c r="N260" s="133"/>
      <c r="O260" s="133"/>
    </row>
    <row r="261" spans="1:15" ht="14.25" customHeight="1" thickBot="1">
      <c r="A261" s="577" t="s">
        <v>61</v>
      </c>
      <c r="B261" s="134" t="s">
        <v>28</v>
      </c>
      <c r="C261" s="135"/>
      <c r="D261" s="135"/>
      <c r="E261" s="304" t="s">
        <v>315</v>
      </c>
      <c r="F261" s="135"/>
      <c r="G261" s="136"/>
      <c r="H261" s="119"/>
      <c r="I261" s="577" t="s">
        <v>61</v>
      </c>
      <c r="J261" s="137" t="s">
        <v>28</v>
      </c>
      <c r="K261" s="138"/>
      <c r="L261" s="138"/>
      <c r="M261" s="304" t="s">
        <v>315</v>
      </c>
      <c r="N261" s="138"/>
      <c r="O261" s="139"/>
    </row>
    <row r="262" spans="1:15" ht="14.25" customHeight="1">
      <c r="A262" s="578"/>
      <c r="B262" s="557" t="s">
        <v>118</v>
      </c>
      <c r="C262" s="558"/>
      <c r="D262" s="554"/>
      <c r="E262" s="445"/>
      <c r="F262" s="446"/>
      <c r="G262" s="469"/>
      <c r="H262" s="119"/>
      <c r="I262" s="578"/>
      <c r="J262" s="557" t="s">
        <v>118</v>
      </c>
      <c r="K262" s="558"/>
      <c r="L262" s="554"/>
      <c r="M262" s="451"/>
      <c r="N262" s="452"/>
      <c r="O262" s="453"/>
    </row>
    <row r="263" spans="1:15" ht="14.25" customHeight="1" thickBot="1">
      <c r="A263" s="579"/>
      <c r="B263" s="580"/>
      <c r="C263" s="581"/>
      <c r="D263" s="582"/>
      <c r="E263" s="448"/>
      <c r="F263" s="449"/>
      <c r="G263" s="470"/>
      <c r="H263" s="119"/>
      <c r="I263" s="579"/>
      <c r="J263" s="580"/>
      <c r="K263" s="581"/>
      <c r="L263" s="582"/>
      <c r="M263" s="454"/>
      <c r="N263" s="455"/>
      <c r="O263" s="456"/>
    </row>
    <row r="264" spans="1:15" ht="14.25" customHeight="1" thickBot="1">
      <c r="A264" s="140" t="s">
        <v>27</v>
      </c>
      <c r="B264" s="141"/>
      <c r="C264" s="142" t="s">
        <v>29</v>
      </c>
      <c r="D264" s="141"/>
      <c r="E264" s="141"/>
      <c r="F264" s="126" t="s">
        <v>312</v>
      </c>
      <c r="G264" s="144" t="s">
        <v>121</v>
      </c>
      <c r="H264" s="119"/>
      <c r="I264" s="145" t="s">
        <v>27</v>
      </c>
      <c r="J264" s="146"/>
      <c r="K264" s="147" t="s">
        <v>29</v>
      </c>
      <c r="L264" s="146"/>
      <c r="M264" s="146"/>
      <c r="N264" s="126" t="s">
        <v>312</v>
      </c>
      <c r="O264" s="144" t="s">
        <v>121</v>
      </c>
    </row>
    <row r="265" spans="1:15" ht="14.25" customHeight="1">
      <c r="A265" s="548">
        <f>'出場種目票'!J302</f>
        <v>0</v>
      </c>
      <c r="B265" s="554"/>
      <c r="C265" s="557" t="e">
        <f>IF(A265="","",VLOOKUP(A265,'出場種目票'!$B$489:$K$608,2))</f>
        <v>#N/A</v>
      </c>
      <c r="D265" s="558" t="e">
        <f>IF(C265="","",VLOOKUP(C265,'出場種目票'!$B$338:$K$387,2))</f>
        <v>#N/A</v>
      </c>
      <c r="E265" s="554" t="e">
        <f>IF(D265="","",VLOOKUP(D265,'出場種目票'!$B$338:$K$387,2))</f>
        <v>#N/A</v>
      </c>
      <c r="F265" s="561" t="e">
        <f>'男子申込一覧表'!$A$5&amp;"･"&amp;IF(A265="","",VLOOKUP(A265,'出場種目票'!$B$489:$K$608,4))</f>
        <v>#N/A</v>
      </c>
      <c r="G265" s="552" t="e">
        <f>IF(A265="","",VLOOKUP(A265,'出場種目票'!$B$489:$K$608,5))</f>
        <v>#N/A</v>
      </c>
      <c r="H265" s="119"/>
      <c r="I265" s="548">
        <f>'出場種目票'!J303</f>
        <v>0</v>
      </c>
      <c r="J265" s="554"/>
      <c r="K265" s="557" t="e">
        <f>IF(I265="","",VLOOKUP(I265,'出場種目票'!$B$489:$K$608,2))</f>
        <v>#N/A</v>
      </c>
      <c r="L265" s="558" t="e">
        <f>IF(K265="","",VLOOKUP(K265,'出場種目票'!$B$338:$K$387,2))</f>
        <v>#N/A</v>
      </c>
      <c r="M265" s="554" t="e">
        <f>IF(L265="","",VLOOKUP(L265,'出場種目票'!$B$338:$K$387,2))</f>
        <v>#N/A</v>
      </c>
      <c r="N265" s="561" t="e">
        <f>'男子申込一覧表'!$A$5&amp;"･"&amp;IF(I265="","",VLOOKUP(I265,'出場種目票'!$B$489:$K$608,4))</f>
        <v>#N/A</v>
      </c>
      <c r="O265" s="552" t="e">
        <f>IF(I265="","",VLOOKUP(I265,'出場種目票'!$B$489:$K$608,5))</f>
        <v>#N/A</v>
      </c>
    </row>
    <row r="266" spans="1:15" ht="14.25" customHeight="1" thickBot="1">
      <c r="A266" s="555"/>
      <c r="B266" s="556"/>
      <c r="C266" s="559">
        <f>IF(B266="","",VLOOKUP(B266,'出場種目票'!$B$338:$K$387,2))</f>
      </c>
      <c r="D266" s="560">
        <f>IF(C266="","",VLOOKUP(C266,'出場種目票'!$B$338:$K$387,2))</f>
      </c>
      <c r="E266" s="556">
        <f>IF(D266="","",VLOOKUP(D266,'出場種目票'!$B$338:$K$387,2))</f>
      </c>
      <c r="F266" s="562"/>
      <c r="G266" s="553">
        <f>IF(E266="","",VLOOKUP(E266,'出場種目票'!$B$338:$K$387,5))</f>
      </c>
      <c r="H266" s="119"/>
      <c r="I266" s="555"/>
      <c r="J266" s="556"/>
      <c r="K266" s="559">
        <f>IF(J266="","",VLOOKUP(J266,'出場種目票'!$B$338:$K$387,2))</f>
      </c>
      <c r="L266" s="560">
        <f>IF(K266="","",VLOOKUP(K266,'出場種目票'!$B$338:$K$387,2))</f>
      </c>
      <c r="M266" s="556">
        <f>IF(L266="","",VLOOKUP(L266,'出場種目票'!$B$338:$K$387,2))</f>
      </c>
      <c r="N266" s="562"/>
      <c r="O266" s="553">
        <f>IF(M266="","",VLOOKUP(M266,'出場種目票'!$B$338:$K$387,5))</f>
      </c>
    </row>
    <row r="267" spans="1:15" ht="14.25" customHeight="1" thickBot="1">
      <c r="A267" s="119"/>
      <c r="B267" s="119"/>
      <c r="C267" s="119"/>
      <c r="D267" s="119"/>
      <c r="E267" s="119"/>
      <c r="F267" s="119"/>
      <c r="G267" s="119"/>
      <c r="H267" s="132"/>
      <c r="I267" s="133"/>
      <c r="J267" s="133"/>
      <c r="K267" s="133"/>
      <c r="L267" s="133"/>
      <c r="M267" s="133"/>
      <c r="N267" s="133"/>
      <c r="O267" s="133"/>
    </row>
    <row r="268" spans="1:15" ht="14.25" customHeight="1" thickBot="1">
      <c r="A268" s="577" t="s">
        <v>61</v>
      </c>
      <c r="B268" s="134" t="s">
        <v>28</v>
      </c>
      <c r="C268" s="135"/>
      <c r="D268" s="135"/>
      <c r="E268" s="304" t="s">
        <v>315</v>
      </c>
      <c r="F268" s="135"/>
      <c r="G268" s="136"/>
      <c r="H268" s="119"/>
      <c r="I268" s="577" t="s">
        <v>61</v>
      </c>
      <c r="J268" s="137" t="s">
        <v>28</v>
      </c>
      <c r="K268" s="138"/>
      <c r="L268" s="138"/>
      <c r="M268" s="304" t="s">
        <v>315</v>
      </c>
      <c r="N268" s="138"/>
      <c r="O268" s="139"/>
    </row>
    <row r="269" spans="1:15" ht="14.25" customHeight="1">
      <c r="A269" s="578"/>
      <c r="B269" s="557" t="s">
        <v>118</v>
      </c>
      <c r="C269" s="558"/>
      <c r="D269" s="554"/>
      <c r="E269" s="445"/>
      <c r="F269" s="446"/>
      <c r="G269" s="469"/>
      <c r="H269" s="119"/>
      <c r="I269" s="578"/>
      <c r="J269" s="557" t="s">
        <v>118</v>
      </c>
      <c r="K269" s="558"/>
      <c r="L269" s="554"/>
      <c r="M269" s="451"/>
      <c r="N269" s="452"/>
      <c r="O269" s="453"/>
    </row>
    <row r="270" spans="1:15" ht="14.25" customHeight="1" thickBot="1">
      <c r="A270" s="579"/>
      <c r="B270" s="580"/>
      <c r="C270" s="581"/>
      <c r="D270" s="582"/>
      <c r="E270" s="448"/>
      <c r="F270" s="449"/>
      <c r="G270" s="470"/>
      <c r="H270" s="119"/>
      <c r="I270" s="579"/>
      <c r="J270" s="580"/>
      <c r="K270" s="581"/>
      <c r="L270" s="582"/>
      <c r="M270" s="454"/>
      <c r="N270" s="455"/>
      <c r="O270" s="456"/>
    </row>
    <row r="271" spans="1:15" ht="14.25" customHeight="1" thickBot="1">
      <c r="A271" s="140" t="s">
        <v>27</v>
      </c>
      <c r="B271" s="141"/>
      <c r="C271" s="142" t="s">
        <v>29</v>
      </c>
      <c r="D271" s="141"/>
      <c r="E271" s="141"/>
      <c r="F271" s="126" t="s">
        <v>312</v>
      </c>
      <c r="G271" s="144" t="s">
        <v>121</v>
      </c>
      <c r="H271" s="119"/>
      <c r="I271" s="145" t="s">
        <v>27</v>
      </c>
      <c r="J271" s="146"/>
      <c r="K271" s="147" t="s">
        <v>29</v>
      </c>
      <c r="L271" s="146"/>
      <c r="M271" s="146"/>
      <c r="N271" s="126" t="s">
        <v>312</v>
      </c>
      <c r="O271" s="144" t="s">
        <v>121</v>
      </c>
    </row>
    <row r="272" spans="1:15" ht="14.25" customHeight="1">
      <c r="A272" s="548">
        <f>'出場種目票'!J304</f>
        <v>0</v>
      </c>
      <c r="B272" s="554"/>
      <c r="C272" s="557" t="e">
        <f>IF(A272="","",VLOOKUP(A272,'出場種目票'!$B$489:$K$608,2))</f>
        <v>#N/A</v>
      </c>
      <c r="D272" s="558" t="e">
        <f>IF(C272="","",VLOOKUP(C272,'出場種目票'!$B$338:$K$387,2))</f>
        <v>#N/A</v>
      </c>
      <c r="E272" s="554" t="e">
        <f>IF(D272="","",VLOOKUP(D272,'出場種目票'!$B$338:$K$387,2))</f>
        <v>#N/A</v>
      </c>
      <c r="F272" s="561" t="e">
        <f>'男子申込一覧表'!$A$5&amp;"･"&amp;IF(A272="","",VLOOKUP(A272,'出場種目票'!$B$489:$K$608,4))</f>
        <v>#N/A</v>
      </c>
      <c r="G272" s="552" t="e">
        <f>IF(A272="","",VLOOKUP(A272,'出場種目票'!$B$489:$K$608,5))</f>
        <v>#N/A</v>
      </c>
      <c r="H272" s="119"/>
      <c r="I272" s="548">
        <f>'出場種目票'!J305</f>
        <v>0</v>
      </c>
      <c r="J272" s="554"/>
      <c r="K272" s="557" t="e">
        <f>IF(I272="","",VLOOKUP(I272,'出場種目票'!$B$489:$K$608,2))</f>
        <v>#N/A</v>
      </c>
      <c r="L272" s="558" t="e">
        <f>IF(K272="","",VLOOKUP(K272,'出場種目票'!$B$338:$K$387,2))</f>
        <v>#N/A</v>
      </c>
      <c r="M272" s="554" t="e">
        <f>IF(L272="","",VLOOKUP(L272,'出場種目票'!$B$338:$K$387,2))</f>
        <v>#N/A</v>
      </c>
      <c r="N272" s="561" t="e">
        <f>'男子申込一覧表'!$A$5&amp;"･"&amp;IF(I272="","",VLOOKUP(I272,'出場種目票'!$B$489:$K$608,4))</f>
        <v>#N/A</v>
      </c>
      <c r="O272" s="552" t="e">
        <f>IF(I272="","",VLOOKUP(I272,'出場種目票'!$B$489:$K$608,5))</f>
        <v>#N/A</v>
      </c>
    </row>
    <row r="273" spans="1:15" ht="14.25" customHeight="1" thickBot="1">
      <c r="A273" s="555"/>
      <c r="B273" s="556"/>
      <c r="C273" s="559">
        <f>IF(B273="","",VLOOKUP(B273,'出場種目票'!$B$338:$K$387,2))</f>
      </c>
      <c r="D273" s="560">
        <f>IF(C273="","",VLOOKUP(C273,'出場種目票'!$B$338:$K$387,2))</f>
      </c>
      <c r="E273" s="556">
        <f>IF(D273="","",VLOOKUP(D273,'出場種目票'!$B$338:$K$387,2))</f>
      </c>
      <c r="F273" s="562"/>
      <c r="G273" s="553">
        <f>IF(E273="","",VLOOKUP(E273,'出場種目票'!$B$338:$K$387,5))</f>
      </c>
      <c r="H273" s="119"/>
      <c r="I273" s="555"/>
      <c r="J273" s="556"/>
      <c r="K273" s="559">
        <f>IF(J273="","",VLOOKUP(J273,'出場種目票'!$B$338:$K$387,2))</f>
      </c>
      <c r="L273" s="560">
        <f>IF(K273="","",VLOOKUP(K273,'出場種目票'!$B$338:$K$387,2))</f>
      </c>
      <c r="M273" s="556">
        <f>IF(L273="","",VLOOKUP(L273,'出場種目票'!$B$338:$K$387,2))</f>
      </c>
      <c r="N273" s="562"/>
      <c r="O273" s="553">
        <f>IF(M273="","",VLOOKUP(M273,'出場種目票'!$B$338:$K$387,5))</f>
      </c>
    </row>
    <row r="274" spans="1:15" ht="14.25" customHeight="1" thickBot="1">
      <c r="A274" s="119"/>
      <c r="B274" s="119"/>
      <c r="C274" s="119"/>
      <c r="D274" s="119"/>
      <c r="E274" s="119"/>
      <c r="F274" s="119"/>
      <c r="G274" s="119"/>
      <c r="H274" s="132"/>
      <c r="I274" s="133"/>
      <c r="J274" s="133"/>
      <c r="K274" s="133"/>
      <c r="L274" s="133"/>
      <c r="M274" s="133"/>
      <c r="N274" s="133"/>
      <c r="O274" s="133"/>
    </row>
    <row r="275" spans="1:15" ht="12.75" customHeight="1" thickBot="1">
      <c r="A275" s="577" t="s">
        <v>61</v>
      </c>
      <c r="B275" s="134" t="s">
        <v>28</v>
      </c>
      <c r="C275" s="135"/>
      <c r="D275" s="135"/>
      <c r="E275" s="304" t="s">
        <v>315</v>
      </c>
      <c r="F275" s="135"/>
      <c r="G275" s="136"/>
      <c r="H275" s="119"/>
      <c r="I275" s="577" t="s">
        <v>61</v>
      </c>
      <c r="J275" s="137" t="s">
        <v>28</v>
      </c>
      <c r="K275" s="138"/>
      <c r="L275" s="138"/>
      <c r="M275" s="304" t="s">
        <v>315</v>
      </c>
      <c r="N275" s="138"/>
      <c r="O275" s="139"/>
    </row>
    <row r="276" spans="1:15" ht="15" customHeight="1">
      <c r="A276" s="578"/>
      <c r="B276" s="557" t="s">
        <v>119</v>
      </c>
      <c r="C276" s="558"/>
      <c r="D276" s="554"/>
      <c r="E276" s="445"/>
      <c r="F276" s="446"/>
      <c r="G276" s="469"/>
      <c r="H276" s="119"/>
      <c r="I276" s="578"/>
      <c r="J276" s="557" t="s">
        <v>119</v>
      </c>
      <c r="K276" s="558"/>
      <c r="L276" s="554"/>
      <c r="M276" s="451"/>
      <c r="N276" s="452"/>
      <c r="O276" s="453"/>
    </row>
    <row r="277" spans="1:15" ht="14.25" customHeight="1" thickBot="1">
      <c r="A277" s="579"/>
      <c r="B277" s="580"/>
      <c r="C277" s="581"/>
      <c r="D277" s="582"/>
      <c r="E277" s="448"/>
      <c r="F277" s="449"/>
      <c r="G277" s="470"/>
      <c r="H277" s="119"/>
      <c r="I277" s="579"/>
      <c r="J277" s="580"/>
      <c r="K277" s="581"/>
      <c r="L277" s="582"/>
      <c r="M277" s="454"/>
      <c r="N277" s="455"/>
      <c r="O277" s="456"/>
    </row>
    <row r="278" spans="1:15" ht="12.75" thickBot="1">
      <c r="A278" s="140" t="s">
        <v>27</v>
      </c>
      <c r="B278" s="141"/>
      <c r="C278" s="142" t="s">
        <v>29</v>
      </c>
      <c r="D278" s="141"/>
      <c r="E278" s="141"/>
      <c r="F278" s="126" t="s">
        <v>312</v>
      </c>
      <c r="G278" s="144" t="s">
        <v>121</v>
      </c>
      <c r="H278" s="119"/>
      <c r="I278" s="145" t="s">
        <v>27</v>
      </c>
      <c r="J278" s="146"/>
      <c r="K278" s="147" t="s">
        <v>29</v>
      </c>
      <c r="L278" s="146"/>
      <c r="M278" s="146"/>
      <c r="N278" s="126" t="s">
        <v>312</v>
      </c>
      <c r="O278" s="144" t="s">
        <v>121</v>
      </c>
    </row>
    <row r="279" spans="1:15" ht="14.25" customHeight="1">
      <c r="A279" s="548">
        <f>'出場種目票'!J306</f>
        <v>0</v>
      </c>
      <c r="B279" s="554"/>
      <c r="C279" s="557" t="e">
        <f>IF(A279="","",VLOOKUP(A279,'出場種目票'!$B$489:$K$608,2))</f>
        <v>#N/A</v>
      </c>
      <c r="D279" s="558" t="e">
        <f>IF(C279="","",VLOOKUP(C279,'出場種目票'!$B$338:$K$387,2))</f>
        <v>#N/A</v>
      </c>
      <c r="E279" s="554" t="e">
        <f>IF(D279="","",VLOOKUP(D279,'出場種目票'!$B$338:$K$387,2))</f>
        <v>#N/A</v>
      </c>
      <c r="F279" s="561" t="e">
        <f>'男子申込一覧表'!$A$5&amp;"･"&amp;IF(A279="","",VLOOKUP(A279,'出場種目票'!$B$489:$K$608,4))</f>
        <v>#N/A</v>
      </c>
      <c r="G279" s="552" t="e">
        <f>IF(A279="","",VLOOKUP(A279,'出場種目票'!$B$489:$K$608,5))</f>
        <v>#N/A</v>
      </c>
      <c r="H279" s="119"/>
      <c r="I279" s="548">
        <f>'出場種目票'!J309</f>
        <v>0</v>
      </c>
      <c r="J279" s="554"/>
      <c r="K279" s="557" t="e">
        <f>IF(I279="","",VLOOKUP(I279,'出場種目票'!$B$489:$K$608,2))</f>
        <v>#N/A</v>
      </c>
      <c r="L279" s="558" t="e">
        <f>IF(K279="","",VLOOKUP(K279,'出場種目票'!$B$338:$K$387,2))</f>
        <v>#N/A</v>
      </c>
      <c r="M279" s="554" t="e">
        <f>IF(L279="","",VLOOKUP(L279,'出場種目票'!$B$338:$K$387,2))</f>
        <v>#N/A</v>
      </c>
      <c r="N279" s="561" t="e">
        <f>'男子申込一覧表'!$A$5&amp;"･"&amp;IF(I279="","",VLOOKUP(I279,'出場種目票'!$B$489:$K$608,4))</f>
        <v>#N/A</v>
      </c>
      <c r="O279" s="552" t="e">
        <f>IF(I279="","",VLOOKUP(I279,'出場種目票'!$B$489:$K$608,5))</f>
        <v>#N/A</v>
      </c>
    </row>
    <row r="280" spans="1:15" ht="14.25" customHeight="1" thickBot="1">
      <c r="A280" s="555"/>
      <c r="B280" s="556"/>
      <c r="C280" s="559">
        <f>IF(B280="","",VLOOKUP(B280,'出場種目票'!$B$338:$K$387,2))</f>
      </c>
      <c r="D280" s="560">
        <f>IF(C280="","",VLOOKUP(C280,'出場種目票'!$B$338:$K$387,2))</f>
      </c>
      <c r="E280" s="556">
        <f>IF(D280="","",VLOOKUP(D280,'出場種目票'!$B$338:$K$387,2))</f>
      </c>
      <c r="F280" s="562"/>
      <c r="G280" s="553">
        <f>IF(E280="","",VLOOKUP(E280,'出場種目票'!$B$338:$K$387,5))</f>
      </c>
      <c r="H280" s="119"/>
      <c r="I280" s="555"/>
      <c r="J280" s="556"/>
      <c r="K280" s="559">
        <f>IF(J280="","",VLOOKUP(J280,'出場種目票'!$B$338:$K$387,2))</f>
      </c>
      <c r="L280" s="560">
        <f>IF(K280="","",VLOOKUP(K280,'出場種目票'!$B$338:$K$387,2))</f>
      </c>
      <c r="M280" s="556">
        <f>IF(L280="","",VLOOKUP(L280,'出場種目票'!$B$338:$K$387,2))</f>
      </c>
      <c r="N280" s="562"/>
      <c r="O280" s="553">
        <f>IF(M280="","",VLOOKUP(M280,'出場種目票'!$B$338:$K$387,5))</f>
      </c>
    </row>
    <row r="281" spans="1:15" ht="14.25" customHeight="1" thickBot="1">
      <c r="A281" s="119"/>
      <c r="B281" s="119"/>
      <c r="C281" s="119"/>
      <c r="D281" s="119"/>
      <c r="E281" s="119"/>
      <c r="F281" s="119"/>
      <c r="G281" s="119"/>
      <c r="H281" s="132"/>
      <c r="I281" s="133"/>
      <c r="J281" s="133"/>
      <c r="K281" s="133"/>
      <c r="L281" s="133"/>
      <c r="M281" s="133"/>
      <c r="N281" s="133"/>
      <c r="O281" s="133"/>
    </row>
    <row r="282" spans="1:15" ht="14.25" customHeight="1" thickBot="1">
      <c r="A282" s="577" t="s">
        <v>61</v>
      </c>
      <c r="B282" s="134" t="s">
        <v>28</v>
      </c>
      <c r="C282" s="135"/>
      <c r="D282" s="135"/>
      <c r="E282" s="304" t="s">
        <v>315</v>
      </c>
      <c r="F282" s="135"/>
      <c r="G282" s="136"/>
      <c r="H282" s="119"/>
      <c r="I282" s="577" t="s">
        <v>61</v>
      </c>
      <c r="J282" s="137" t="s">
        <v>28</v>
      </c>
      <c r="K282" s="138"/>
      <c r="L282" s="138"/>
      <c r="M282" s="304" t="s">
        <v>315</v>
      </c>
      <c r="N282" s="138"/>
      <c r="O282" s="139"/>
    </row>
    <row r="283" spans="1:15" ht="14.25" customHeight="1">
      <c r="A283" s="578"/>
      <c r="B283" s="557" t="s">
        <v>119</v>
      </c>
      <c r="C283" s="558"/>
      <c r="D283" s="554"/>
      <c r="E283" s="445"/>
      <c r="F283" s="446"/>
      <c r="G283" s="469"/>
      <c r="H283" s="119"/>
      <c r="I283" s="578"/>
      <c r="J283" s="557" t="s">
        <v>119</v>
      </c>
      <c r="K283" s="558"/>
      <c r="L283" s="554"/>
      <c r="M283" s="451"/>
      <c r="N283" s="452"/>
      <c r="O283" s="453"/>
    </row>
    <row r="284" spans="1:15" ht="14.25" customHeight="1" thickBot="1">
      <c r="A284" s="579"/>
      <c r="B284" s="580"/>
      <c r="C284" s="581"/>
      <c r="D284" s="582"/>
      <c r="E284" s="448"/>
      <c r="F284" s="449"/>
      <c r="G284" s="470"/>
      <c r="H284" s="119"/>
      <c r="I284" s="579"/>
      <c r="J284" s="580"/>
      <c r="K284" s="581"/>
      <c r="L284" s="582"/>
      <c r="M284" s="454"/>
      <c r="N284" s="455"/>
      <c r="O284" s="456"/>
    </row>
    <row r="285" spans="1:15" ht="14.25" customHeight="1" thickBot="1">
      <c r="A285" s="140" t="s">
        <v>27</v>
      </c>
      <c r="B285" s="141"/>
      <c r="C285" s="142" t="s">
        <v>29</v>
      </c>
      <c r="D285" s="141"/>
      <c r="E285" s="141"/>
      <c r="F285" s="126" t="s">
        <v>312</v>
      </c>
      <c r="G285" s="144" t="s">
        <v>121</v>
      </c>
      <c r="H285" s="119"/>
      <c r="I285" s="145" t="s">
        <v>27</v>
      </c>
      <c r="J285" s="146"/>
      <c r="K285" s="147" t="s">
        <v>29</v>
      </c>
      <c r="L285" s="146"/>
      <c r="M285" s="146"/>
      <c r="N285" s="126" t="s">
        <v>312</v>
      </c>
      <c r="O285" s="144" t="s">
        <v>121</v>
      </c>
    </row>
    <row r="286" spans="1:15" ht="14.25" customHeight="1">
      <c r="A286" s="548">
        <f>'出場種目票'!J310</f>
        <v>0</v>
      </c>
      <c r="B286" s="554"/>
      <c r="C286" s="557" t="e">
        <f>IF(A286="","",VLOOKUP(A286,'出場種目票'!$B$489:$K$608,2))</f>
        <v>#N/A</v>
      </c>
      <c r="D286" s="558" t="e">
        <f>IF(C286="","",VLOOKUP(C286,'出場種目票'!$B$338:$K$387,2))</f>
        <v>#N/A</v>
      </c>
      <c r="E286" s="554" t="e">
        <f>IF(D286="","",VLOOKUP(D286,'出場種目票'!$B$338:$K$387,2))</f>
        <v>#N/A</v>
      </c>
      <c r="F286" s="561" t="e">
        <f>'男子申込一覧表'!$A$5&amp;"･"&amp;IF(A286="","",VLOOKUP(A286,'出場種目票'!$B$489:$K$608,4))</f>
        <v>#N/A</v>
      </c>
      <c r="G286" s="552" t="e">
        <f>IF(A286="","",VLOOKUP(A286,'出場種目票'!$B$489:$K$608,5))</f>
        <v>#N/A</v>
      </c>
      <c r="H286" s="119"/>
      <c r="I286" s="548">
        <f>'出場種目票'!J311</f>
        <v>0</v>
      </c>
      <c r="J286" s="554"/>
      <c r="K286" s="557" t="e">
        <f>IF(I286="","",VLOOKUP(I286,'出場種目票'!$B$489:$K$608,2))</f>
        <v>#N/A</v>
      </c>
      <c r="L286" s="558" t="e">
        <f>IF(K286="","",VLOOKUP(K286,'出場種目票'!$B$338:$K$387,2))</f>
        <v>#N/A</v>
      </c>
      <c r="M286" s="554" t="e">
        <f>IF(L286="","",VLOOKUP(L286,'出場種目票'!$B$338:$K$387,2))</f>
        <v>#N/A</v>
      </c>
      <c r="N286" s="561" t="e">
        <f>'男子申込一覧表'!$A$5&amp;"･"&amp;IF(I286="","",VLOOKUP(I286,'出場種目票'!$B$489:$K$608,4))</f>
        <v>#N/A</v>
      </c>
      <c r="O286" s="552" t="e">
        <f>IF(I286="","",VLOOKUP(I286,'出場種目票'!$B$489:$K$608,5))</f>
        <v>#N/A</v>
      </c>
    </row>
    <row r="287" spans="1:15" ht="14.25" customHeight="1" thickBot="1">
      <c r="A287" s="555"/>
      <c r="B287" s="556"/>
      <c r="C287" s="559">
        <f>IF(B287="","",VLOOKUP(B287,'出場種目票'!$B$338:$K$387,2))</f>
      </c>
      <c r="D287" s="560">
        <f>IF(C287="","",VLOOKUP(C287,'出場種目票'!$B$338:$K$387,2))</f>
      </c>
      <c r="E287" s="556">
        <f>IF(D287="","",VLOOKUP(D287,'出場種目票'!$B$338:$K$387,2))</f>
      </c>
      <c r="F287" s="562"/>
      <c r="G287" s="553">
        <f>IF(E287="","",VLOOKUP(E287,'出場種目票'!$B$338:$K$387,5))</f>
      </c>
      <c r="H287" s="119"/>
      <c r="I287" s="555"/>
      <c r="J287" s="556"/>
      <c r="K287" s="559">
        <f>IF(J287="","",VLOOKUP(J287,'出場種目票'!$B$338:$K$387,2))</f>
      </c>
      <c r="L287" s="560">
        <f>IF(K287="","",VLOOKUP(K287,'出場種目票'!$B$338:$K$387,2))</f>
      </c>
      <c r="M287" s="556">
        <f>IF(L287="","",VLOOKUP(L287,'出場種目票'!$B$338:$K$387,2))</f>
      </c>
      <c r="N287" s="562"/>
      <c r="O287" s="553">
        <f>IF(M287="","",VLOOKUP(M287,'出場種目票'!$B$338:$K$387,5))</f>
      </c>
    </row>
    <row r="288" spans="1:15" ht="14.25" customHeight="1" thickBot="1">
      <c r="A288" s="119"/>
      <c r="B288" s="119"/>
      <c r="C288" s="119"/>
      <c r="D288" s="119"/>
      <c r="E288" s="119"/>
      <c r="F288" s="119"/>
      <c r="G288" s="119"/>
      <c r="H288" s="132"/>
      <c r="I288" s="133"/>
      <c r="J288" s="133"/>
      <c r="K288" s="133"/>
      <c r="L288" s="133"/>
      <c r="M288" s="133"/>
      <c r="N288" s="133"/>
      <c r="O288" s="133"/>
    </row>
    <row r="289" spans="1:15" ht="14.25" customHeight="1" thickBot="1">
      <c r="A289" s="577" t="s">
        <v>61</v>
      </c>
      <c r="B289" s="134" t="s">
        <v>28</v>
      </c>
      <c r="C289" s="135"/>
      <c r="D289" s="135"/>
      <c r="E289" s="304" t="s">
        <v>315</v>
      </c>
      <c r="F289" s="135"/>
      <c r="G289" s="136"/>
      <c r="H289" s="119"/>
      <c r="I289" s="577" t="s">
        <v>61</v>
      </c>
      <c r="J289" s="137" t="s">
        <v>28</v>
      </c>
      <c r="K289" s="138"/>
      <c r="L289" s="138"/>
      <c r="M289" s="304" t="s">
        <v>315</v>
      </c>
      <c r="N289" s="138"/>
      <c r="O289" s="139"/>
    </row>
    <row r="290" spans="1:15" ht="14.25" customHeight="1">
      <c r="A290" s="578"/>
      <c r="B290" s="557" t="s">
        <v>119</v>
      </c>
      <c r="C290" s="558"/>
      <c r="D290" s="554"/>
      <c r="E290" s="445"/>
      <c r="F290" s="446"/>
      <c r="G290" s="469"/>
      <c r="H290" s="119"/>
      <c r="I290" s="578"/>
      <c r="J290" s="557" t="s">
        <v>119</v>
      </c>
      <c r="K290" s="558"/>
      <c r="L290" s="554"/>
      <c r="M290" s="451"/>
      <c r="N290" s="452"/>
      <c r="O290" s="453"/>
    </row>
    <row r="291" spans="1:15" ht="14.25" customHeight="1" thickBot="1">
      <c r="A291" s="579"/>
      <c r="B291" s="580"/>
      <c r="C291" s="581"/>
      <c r="D291" s="582"/>
      <c r="E291" s="448"/>
      <c r="F291" s="449"/>
      <c r="G291" s="470"/>
      <c r="H291" s="119"/>
      <c r="I291" s="579"/>
      <c r="J291" s="580"/>
      <c r="K291" s="581"/>
      <c r="L291" s="582"/>
      <c r="M291" s="454"/>
      <c r="N291" s="455"/>
      <c r="O291" s="456"/>
    </row>
    <row r="292" spans="1:15" ht="14.25" customHeight="1" thickBot="1">
      <c r="A292" s="140" t="s">
        <v>27</v>
      </c>
      <c r="B292" s="141"/>
      <c r="C292" s="142" t="s">
        <v>29</v>
      </c>
      <c r="D292" s="141"/>
      <c r="E292" s="141"/>
      <c r="F292" s="126" t="s">
        <v>312</v>
      </c>
      <c r="G292" s="144" t="s">
        <v>121</v>
      </c>
      <c r="H292" s="119"/>
      <c r="I292" s="145" t="s">
        <v>27</v>
      </c>
      <c r="J292" s="146"/>
      <c r="K292" s="147" t="s">
        <v>29</v>
      </c>
      <c r="L292" s="146"/>
      <c r="M292" s="146"/>
      <c r="N292" s="126" t="s">
        <v>312</v>
      </c>
      <c r="O292" s="144" t="s">
        <v>121</v>
      </c>
    </row>
    <row r="293" spans="1:15" ht="14.25" customHeight="1">
      <c r="A293" s="548">
        <f>'出場種目票'!J312</f>
        <v>0</v>
      </c>
      <c r="B293" s="554"/>
      <c r="C293" s="557" t="e">
        <f>IF(A293="","",VLOOKUP(A293,'出場種目票'!$B$489:$K$608,2))</f>
        <v>#N/A</v>
      </c>
      <c r="D293" s="558" t="e">
        <f>IF(C293="","",VLOOKUP(C293,'出場種目票'!$B$338:$K$387,2))</f>
        <v>#N/A</v>
      </c>
      <c r="E293" s="554" t="e">
        <f>IF(D293="","",VLOOKUP(D293,'出場種目票'!$B$338:$K$387,2))</f>
        <v>#N/A</v>
      </c>
      <c r="F293" s="561" t="e">
        <f>'男子申込一覧表'!$A$5&amp;"･"&amp;IF(A293="","",VLOOKUP(A293,'出場種目票'!$B$489:$K$608,4))</f>
        <v>#N/A</v>
      </c>
      <c r="G293" s="552" t="e">
        <f>IF(A293="","",VLOOKUP(A293,'出場種目票'!$B$489:$K$608,5))</f>
        <v>#N/A</v>
      </c>
      <c r="H293" s="119"/>
      <c r="I293" s="548">
        <f>'出場種目票'!J313</f>
        <v>0</v>
      </c>
      <c r="J293" s="554"/>
      <c r="K293" s="557" t="e">
        <f>IF(I293="","",VLOOKUP(I293,'出場種目票'!$B$489:$K$608,2))</f>
        <v>#N/A</v>
      </c>
      <c r="L293" s="558" t="e">
        <f>IF(K293="","",VLOOKUP(K293,'出場種目票'!$B$338:$K$387,2))</f>
        <v>#N/A</v>
      </c>
      <c r="M293" s="554" t="e">
        <f>IF(L293="","",VLOOKUP(L293,'出場種目票'!$B$338:$K$387,2))</f>
        <v>#N/A</v>
      </c>
      <c r="N293" s="561" t="e">
        <f>'男子申込一覧表'!$A$5&amp;"･"&amp;IF(I293="","",VLOOKUP(I293,'出場種目票'!$B$489:$K$608,4))</f>
        <v>#N/A</v>
      </c>
      <c r="O293" s="552" t="e">
        <f>IF(I293="","",VLOOKUP(I293,'出場種目票'!$B$489:$K$608,5))</f>
        <v>#N/A</v>
      </c>
    </row>
    <row r="294" spans="1:15" ht="14.25" customHeight="1" thickBot="1">
      <c r="A294" s="555"/>
      <c r="B294" s="556"/>
      <c r="C294" s="559">
        <f>IF(B294="","",VLOOKUP(B294,'出場種目票'!$B$338:$K$387,2))</f>
      </c>
      <c r="D294" s="560">
        <f>IF(C294="","",VLOOKUP(C294,'出場種目票'!$B$338:$K$387,2))</f>
      </c>
      <c r="E294" s="556">
        <f>IF(D294="","",VLOOKUP(D294,'出場種目票'!$B$338:$K$387,2))</f>
      </c>
      <c r="F294" s="562"/>
      <c r="G294" s="553">
        <f>IF(E294="","",VLOOKUP(E294,'出場種目票'!$B$338:$K$387,5))</f>
      </c>
      <c r="H294" s="119"/>
      <c r="I294" s="555"/>
      <c r="J294" s="556"/>
      <c r="K294" s="559">
        <f>IF(J294="","",VLOOKUP(J294,'出場種目票'!$B$338:$K$387,2))</f>
      </c>
      <c r="L294" s="560">
        <f>IF(K294="","",VLOOKUP(K294,'出場種目票'!$B$338:$K$387,2))</f>
      </c>
      <c r="M294" s="556">
        <f>IF(L294="","",VLOOKUP(L294,'出場種目票'!$B$338:$K$387,2))</f>
      </c>
      <c r="N294" s="562"/>
      <c r="O294" s="553">
        <f>IF(M294="","",VLOOKUP(M294,'出場種目票'!$B$338:$K$387,5))</f>
      </c>
    </row>
    <row r="295" spans="1:15" ht="14.25" customHeight="1" thickBot="1">
      <c r="A295" s="119"/>
      <c r="B295" s="119"/>
      <c r="C295" s="119"/>
      <c r="D295" s="119"/>
      <c r="E295" s="119"/>
      <c r="F295" s="119"/>
      <c r="G295" s="119"/>
      <c r="H295" s="132"/>
      <c r="I295" s="133"/>
      <c r="J295" s="133"/>
      <c r="K295" s="133"/>
      <c r="L295" s="133"/>
      <c r="M295" s="133"/>
      <c r="N295" s="133"/>
      <c r="O295" s="133"/>
    </row>
    <row r="296" spans="1:15" ht="12.75" customHeight="1" thickBot="1">
      <c r="A296" s="577" t="s">
        <v>61</v>
      </c>
      <c r="B296" s="134" t="s">
        <v>28</v>
      </c>
      <c r="C296" s="135"/>
      <c r="D296" s="135"/>
      <c r="E296" s="304" t="s">
        <v>315</v>
      </c>
      <c r="F296" s="135"/>
      <c r="G296" s="136"/>
      <c r="H296" s="119"/>
      <c r="I296" s="577" t="s">
        <v>61</v>
      </c>
      <c r="J296" s="137" t="s">
        <v>28</v>
      </c>
      <c r="K296" s="138"/>
      <c r="L296" s="138"/>
      <c r="M296" s="304" t="s">
        <v>315</v>
      </c>
      <c r="N296" s="138"/>
      <c r="O296" s="139"/>
    </row>
    <row r="297" spans="1:15" ht="15" customHeight="1">
      <c r="A297" s="578"/>
      <c r="B297" s="557"/>
      <c r="C297" s="558"/>
      <c r="D297" s="554"/>
      <c r="E297" s="445"/>
      <c r="F297" s="446"/>
      <c r="G297" s="469"/>
      <c r="H297" s="119"/>
      <c r="I297" s="578"/>
      <c r="J297" s="557"/>
      <c r="K297" s="558"/>
      <c r="L297" s="554"/>
      <c r="M297" s="451"/>
      <c r="N297" s="452"/>
      <c r="O297" s="453"/>
    </row>
    <row r="298" spans="1:15" ht="14.25" customHeight="1" thickBot="1">
      <c r="A298" s="579"/>
      <c r="B298" s="580"/>
      <c r="C298" s="581"/>
      <c r="D298" s="582"/>
      <c r="E298" s="448"/>
      <c r="F298" s="449"/>
      <c r="G298" s="470"/>
      <c r="H298" s="119"/>
      <c r="I298" s="579"/>
      <c r="J298" s="580"/>
      <c r="K298" s="581"/>
      <c r="L298" s="582"/>
      <c r="M298" s="454"/>
      <c r="N298" s="455"/>
      <c r="O298" s="456"/>
    </row>
    <row r="299" spans="1:15" ht="12.75" thickBot="1">
      <c r="A299" s="140" t="s">
        <v>27</v>
      </c>
      <c r="B299" s="141"/>
      <c r="C299" s="142" t="s">
        <v>29</v>
      </c>
      <c r="D299" s="141"/>
      <c r="E299" s="141"/>
      <c r="F299" s="126" t="s">
        <v>312</v>
      </c>
      <c r="G299" s="144" t="s">
        <v>121</v>
      </c>
      <c r="H299" s="119"/>
      <c r="I299" s="145" t="s">
        <v>27</v>
      </c>
      <c r="J299" s="146"/>
      <c r="K299" s="147" t="s">
        <v>29</v>
      </c>
      <c r="L299" s="146"/>
      <c r="M299" s="146"/>
      <c r="N299" s="126" t="s">
        <v>312</v>
      </c>
      <c r="O299" s="144" t="s">
        <v>121</v>
      </c>
    </row>
    <row r="300" spans="1:15" ht="14.25" customHeight="1">
      <c r="A300" s="548"/>
      <c r="B300" s="554"/>
      <c r="C300" s="557">
        <f>IF(A300="","",VLOOKUP(A300,'出場種目票'!$B$489:$K$538,2))</f>
      </c>
      <c r="D300" s="558">
        <f>IF(C300="","",VLOOKUP(C300,'出場種目票'!$B$338:$K$387,2))</f>
      </c>
      <c r="E300" s="554">
        <f>IF(D300="","",VLOOKUP(D300,'出場種目票'!$B$338:$K$387,2))</f>
      </c>
      <c r="F300" s="561" t="str">
        <f>'男子申込一覧表'!$A$5&amp;"･"&amp;IF(A300="","",VLOOKUP(A300,'出場種目票'!$B$489:$K$608,4))</f>
        <v>0･</v>
      </c>
      <c r="G300" s="552">
        <f>IF(A300="","",VLOOKUP(A300,'出場種目票'!$B$489:$K$538,5))</f>
      </c>
      <c r="H300" s="119"/>
      <c r="I300" s="548"/>
      <c r="J300" s="554"/>
      <c r="K300" s="557">
        <f>IF(I300="","",VLOOKUP(I300,'出場種目票'!$B$489:$K$538,2))</f>
      </c>
      <c r="L300" s="558">
        <f>IF(K300="","",VLOOKUP(K300,'出場種目票'!$B$338:$K$387,2))</f>
      </c>
      <c r="M300" s="554">
        <f>IF(L300="","",VLOOKUP(L300,'出場種目票'!$B$338:$K$387,2))</f>
      </c>
      <c r="N300" s="561" t="str">
        <f>'男子申込一覧表'!$A$5&amp;"･"&amp;IF(I300="","",VLOOKUP(I300,'出場種目票'!$B$489:$K$608,4))</f>
        <v>0･</v>
      </c>
      <c r="O300" s="552">
        <f>IF(I300="","",VLOOKUP(I300,'出場種目票'!$B$489:$K$538,5))</f>
      </c>
    </row>
    <row r="301" spans="1:15" ht="14.25" customHeight="1" thickBot="1">
      <c r="A301" s="555"/>
      <c r="B301" s="556"/>
      <c r="C301" s="559">
        <f>IF(B301="","",VLOOKUP(B301,'出場種目票'!$B$338:$K$387,2))</f>
      </c>
      <c r="D301" s="560">
        <f>IF(C301="","",VLOOKUP(C301,'出場種目票'!$B$338:$K$387,2))</f>
      </c>
      <c r="E301" s="556">
        <f>IF(D301="","",VLOOKUP(D301,'出場種目票'!$B$338:$K$387,2))</f>
      </c>
      <c r="F301" s="562"/>
      <c r="G301" s="553">
        <f>IF(E301="","",VLOOKUP(E301,'出場種目票'!$B$338:$K$387,5))</f>
      </c>
      <c r="H301" s="119"/>
      <c r="I301" s="555"/>
      <c r="J301" s="556"/>
      <c r="K301" s="559">
        <f>IF(J301="","",VLOOKUP(J301,'出場種目票'!$B$338:$K$387,2))</f>
      </c>
      <c r="L301" s="560">
        <f>IF(K301="","",VLOOKUP(K301,'出場種目票'!$B$338:$K$387,2))</f>
      </c>
      <c r="M301" s="556">
        <f>IF(L301="","",VLOOKUP(L301,'出場種目票'!$B$338:$K$387,2))</f>
      </c>
      <c r="N301" s="562"/>
      <c r="O301" s="553">
        <f>IF(M301="","",VLOOKUP(M301,'出場種目票'!$B$338:$K$387,5))</f>
      </c>
    </row>
    <row r="302" ht="14.25" customHeight="1" thickBot="1"/>
    <row r="303" spans="1:15" ht="14.25" customHeight="1" thickBot="1">
      <c r="A303" s="577" t="s">
        <v>61</v>
      </c>
      <c r="B303" s="134" t="s">
        <v>28</v>
      </c>
      <c r="C303" s="135"/>
      <c r="D303" s="135"/>
      <c r="E303" s="304" t="s">
        <v>315</v>
      </c>
      <c r="F303" s="135"/>
      <c r="G303" s="136"/>
      <c r="I303" s="577" t="s">
        <v>61</v>
      </c>
      <c r="J303" s="137" t="s">
        <v>28</v>
      </c>
      <c r="K303" s="138"/>
      <c r="L303" s="138"/>
      <c r="M303" s="304" t="s">
        <v>315</v>
      </c>
      <c r="N303" s="138"/>
      <c r="O303" s="139"/>
    </row>
    <row r="304" spans="1:15" ht="14.25" customHeight="1">
      <c r="A304" s="578"/>
      <c r="B304" s="557"/>
      <c r="C304" s="558"/>
      <c r="D304" s="554"/>
      <c r="E304" s="445"/>
      <c r="F304" s="446"/>
      <c r="G304" s="469"/>
      <c r="I304" s="578"/>
      <c r="J304" s="557"/>
      <c r="K304" s="558"/>
      <c r="L304" s="554"/>
      <c r="M304" s="451"/>
      <c r="N304" s="452"/>
      <c r="O304" s="453"/>
    </row>
    <row r="305" spans="1:15" ht="14.25" customHeight="1" thickBot="1">
      <c r="A305" s="579"/>
      <c r="B305" s="580"/>
      <c r="C305" s="581"/>
      <c r="D305" s="582"/>
      <c r="E305" s="448"/>
      <c r="F305" s="449"/>
      <c r="G305" s="470"/>
      <c r="I305" s="579"/>
      <c r="J305" s="580"/>
      <c r="K305" s="581"/>
      <c r="L305" s="582"/>
      <c r="M305" s="454"/>
      <c r="N305" s="455"/>
      <c r="O305" s="456"/>
    </row>
    <row r="306" spans="1:15" ht="14.25" customHeight="1" thickBot="1">
      <c r="A306" s="140" t="s">
        <v>27</v>
      </c>
      <c r="B306" s="141"/>
      <c r="C306" s="142" t="s">
        <v>29</v>
      </c>
      <c r="D306" s="141"/>
      <c r="E306" s="141"/>
      <c r="F306" s="143" t="s">
        <v>110</v>
      </c>
      <c r="G306" s="144" t="s">
        <v>121</v>
      </c>
      <c r="I306" s="145" t="s">
        <v>27</v>
      </c>
      <c r="J306" s="146"/>
      <c r="K306" s="147" t="s">
        <v>29</v>
      </c>
      <c r="L306" s="146"/>
      <c r="M306" s="146"/>
      <c r="N306" s="126" t="s">
        <v>312</v>
      </c>
      <c r="O306" s="144" t="s">
        <v>121</v>
      </c>
    </row>
    <row r="307" spans="1:15" ht="14.25" customHeight="1">
      <c r="A307" s="548"/>
      <c r="B307" s="554"/>
      <c r="C307" s="557">
        <f>IF(A307="","",VLOOKUP(A307,'出場種目票'!$B$489:$K$538,2))</f>
      </c>
      <c r="D307" s="558">
        <f>IF(C307="","",VLOOKUP(C307,'出場種目票'!$B$338:$K$387,2))</f>
      </c>
      <c r="E307" s="554">
        <f>IF(D307="","",VLOOKUP(D307,'出場種目票'!$B$338:$K$387,2))</f>
      </c>
      <c r="F307" s="561" t="str">
        <f>'男子申込一覧表'!$A$5&amp;"･"&amp;IF(A307="","",VLOOKUP(A307,'出場種目票'!$B$489:$K$608,4))</f>
        <v>0･</v>
      </c>
      <c r="G307" s="552">
        <f>IF(A307="","",VLOOKUP(A307,'出場種目票'!$B$489:$K$538,5))</f>
      </c>
      <c r="I307" s="548"/>
      <c r="J307" s="554"/>
      <c r="K307" s="557">
        <f>IF(I307="","",VLOOKUP(I307,'出場種目票'!$B$489:$K$538,2))</f>
      </c>
      <c r="L307" s="558">
        <f>IF(K307="","",VLOOKUP(K307,'出場種目票'!$B$338:$K$387,2))</f>
      </c>
      <c r="M307" s="554">
        <f>IF(L307="","",VLOOKUP(L307,'出場種目票'!$B$338:$K$387,2))</f>
      </c>
      <c r="N307" s="561" t="str">
        <f>'男子申込一覧表'!$A$5&amp;"･"&amp;IF(I307="","",VLOOKUP(I307,'出場種目票'!$B$489:$K$608,4))</f>
        <v>0･</v>
      </c>
      <c r="O307" s="552">
        <f>IF(I307="","",VLOOKUP(I307,'出場種目票'!$B$489:$K$538,5))</f>
      </c>
    </row>
    <row r="308" spans="1:15" ht="14.25" customHeight="1" thickBot="1">
      <c r="A308" s="555"/>
      <c r="B308" s="556"/>
      <c r="C308" s="559">
        <f>IF(B308="","",VLOOKUP(B308,'出場種目票'!$B$338:$K$387,2))</f>
      </c>
      <c r="D308" s="560">
        <f>IF(C308="","",VLOOKUP(C308,'出場種目票'!$B$338:$K$387,2))</f>
      </c>
      <c r="E308" s="556">
        <f>IF(D308="","",VLOOKUP(D308,'出場種目票'!$B$338:$K$387,2))</f>
      </c>
      <c r="F308" s="562"/>
      <c r="G308" s="553">
        <f>IF(E308="","",VLOOKUP(E308,'出場種目票'!$B$338:$K$387,5))</f>
      </c>
      <c r="I308" s="555"/>
      <c r="J308" s="556"/>
      <c r="K308" s="559">
        <f>IF(J308="","",VLOOKUP(J308,'出場種目票'!$B$338:$K$387,2))</f>
      </c>
      <c r="L308" s="560">
        <f>IF(K308="","",VLOOKUP(K308,'出場種目票'!$B$338:$K$387,2))</f>
      </c>
      <c r="M308" s="556">
        <f>IF(L308="","",VLOOKUP(L308,'出場種目票'!$B$338:$K$387,2))</f>
      </c>
      <c r="N308" s="562"/>
      <c r="O308" s="553">
        <f>IF(M308="","",VLOOKUP(M308,'出場種目票'!$B$338:$K$387,5))</f>
      </c>
    </row>
    <row r="309" ht="14.25" customHeight="1" thickBot="1"/>
    <row r="310" spans="1:15" ht="14.25" customHeight="1" thickBot="1">
      <c r="A310" s="577" t="s">
        <v>61</v>
      </c>
      <c r="B310" s="134" t="s">
        <v>28</v>
      </c>
      <c r="C310" s="135"/>
      <c r="D310" s="135"/>
      <c r="E310" s="304" t="s">
        <v>315</v>
      </c>
      <c r="F310" s="135"/>
      <c r="G310" s="136"/>
      <c r="I310" s="577" t="s">
        <v>61</v>
      </c>
      <c r="J310" s="137" t="s">
        <v>28</v>
      </c>
      <c r="K310" s="138"/>
      <c r="L310" s="138"/>
      <c r="M310" s="304" t="s">
        <v>315</v>
      </c>
      <c r="N310" s="138"/>
      <c r="O310" s="139"/>
    </row>
    <row r="311" spans="1:15" ht="14.25" customHeight="1">
      <c r="A311" s="578"/>
      <c r="B311" s="557"/>
      <c r="C311" s="558"/>
      <c r="D311" s="554"/>
      <c r="E311" s="445"/>
      <c r="F311" s="446"/>
      <c r="G311" s="469"/>
      <c r="I311" s="578"/>
      <c r="J311" s="557"/>
      <c r="K311" s="558"/>
      <c r="L311" s="554"/>
      <c r="M311" s="451"/>
      <c r="N311" s="452"/>
      <c r="O311" s="453"/>
    </row>
    <row r="312" spans="1:15" ht="14.25" customHeight="1" thickBot="1">
      <c r="A312" s="579"/>
      <c r="B312" s="580"/>
      <c r="C312" s="581"/>
      <c r="D312" s="582"/>
      <c r="E312" s="448"/>
      <c r="F312" s="449"/>
      <c r="G312" s="470"/>
      <c r="I312" s="579"/>
      <c r="J312" s="580"/>
      <c r="K312" s="581"/>
      <c r="L312" s="582"/>
      <c r="M312" s="454"/>
      <c r="N312" s="455"/>
      <c r="O312" s="456"/>
    </row>
    <row r="313" spans="1:15" ht="14.25" customHeight="1" thickBot="1">
      <c r="A313" s="140" t="s">
        <v>27</v>
      </c>
      <c r="B313" s="141"/>
      <c r="C313" s="142" t="s">
        <v>29</v>
      </c>
      <c r="D313" s="141"/>
      <c r="E313" s="141"/>
      <c r="F313" s="126" t="s">
        <v>312</v>
      </c>
      <c r="G313" s="144" t="s">
        <v>121</v>
      </c>
      <c r="I313" s="145" t="s">
        <v>27</v>
      </c>
      <c r="J313" s="146"/>
      <c r="K313" s="147" t="s">
        <v>29</v>
      </c>
      <c r="L313" s="146"/>
      <c r="M313" s="146"/>
      <c r="N313" s="126" t="s">
        <v>312</v>
      </c>
      <c r="O313" s="144" t="s">
        <v>121</v>
      </c>
    </row>
    <row r="314" spans="1:15" ht="14.25" customHeight="1">
      <c r="A314" s="548"/>
      <c r="B314" s="554"/>
      <c r="C314" s="557">
        <f>IF(A314="","",VLOOKUP(A314,'出場種目票'!$B$489:$K$538,2))</f>
      </c>
      <c r="D314" s="558">
        <f>IF(C314="","",VLOOKUP(C314,'出場種目票'!$B$338:$K$387,2))</f>
      </c>
      <c r="E314" s="554">
        <f>IF(D314="","",VLOOKUP(D314,'出場種目票'!$B$338:$K$387,2))</f>
      </c>
      <c r="F314" s="561" t="str">
        <f>'男子申込一覧表'!$A$5&amp;"･"&amp;IF(A314="","",VLOOKUP(A314,'出場種目票'!$B$489:$K$608,4))</f>
        <v>0･</v>
      </c>
      <c r="G314" s="552">
        <f>IF(A314="","",VLOOKUP(A314,'出場種目票'!$B$489:$K$538,5))</f>
      </c>
      <c r="I314" s="548"/>
      <c r="J314" s="554"/>
      <c r="K314" s="557">
        <f>IF(I314="","",VLOOKUP(I314,'出場種目票'!$B$489:$K$538,2))</f>
      </c>
      <c r="L314" s="558">
        <f>IF(K314="","",VLOOKUP(K314,'出場種目票'!$B$338:$K$387,2))</f>
      </c>
      <c r="M314" s="554">
        <f>IF(L314="","",VLOOKUP(L314,'出場種目票'!$B$338:$K$387,2))</f>
      </c>
      <c r="N314" s="561" t="str">
        <f>'男子申込一覧表'!$A$5&amp;"･"&amp;IF(I314="","",VLOOKUP(I314,'出場種目票'!$B$489:$K$608,4))</f>
        <v>0･</v>
      </c>
      <c r="O314" s="552">
        <f>IF(I314="","",VLOOKUP(I314,'出場種目票'!$B$489:$K$538,5))</f>
      </c>
    </row>
    <row r="315" spans="1:15" ht="14.25" customHeight="1" thickBot="1">
      <c r="A315" s="555"/>
      <c r="B315" s="556"/>
      <c r="C315" s="559">
        <f>IF(B315="","",VLOOKUP(B315,'出場種目票'!$B$338:$K$387,2))</f>
      </c>
      <c r="D315" s="560">
        <f>IF(C315="","",VLOOKUP(C315,'出場種目票'!$B$338:$K$387,2))</f>
      </c>
      <c r="E315" s="556">
        <f>IF(D315="","",VLOOKUP(D315,'出場種目票'!$B$338:$K$387,2))</f>
      </c>
      <c r="F315" s="562"/>
      <c r="G315" s="553">
        <f>IF(E315="","",VLOOKUP(E315,'出場種目票'!$B$338:$K$387,5))</f>
      </c>
      <c r="I315" s="555"/>
      <c r="J315" s="556"/>
      <c r="K315" s="559">
        <f>IF(J315="","",VLOOKUP(J315,'出場種目票'!$B$338:$K$387,2))</f>
      </c>
      <c r="L315" s="560">
        <f>IF(K315="","",VLOOKUP(K315,'出場種目票'!$B$338:$K$387,2))</f>
      </c>
      <c r="M315" s="556">
        <f>IF(L315="","",VLOOKUP(L315,'出場種目票'!$B$338:$K$387,2))</f>
      </c>
      <c r="N315" s="562"/>
      <c r="O315" s="553">
        <f>IF(M315="","",VLOOKUP(M315,'出場種目票'!$B$338:$K$387,5))</f>
      </c>
    </row>
    <row r="316" ht="14.25" customHeight="1" thickBot="1"/>
    <row r="317" spans="1:15" ht="14.25" customHeight="1" thickBot="1">
      <c r="A317" s="577" t="s">
        <v>61</v>
      </c>
      <c r="B317" s="134" t="s">
        <v>28</v>
      </c>
      <c r="C317" s="135"/>
      <c r="D317" s="135"/>
      <c r="E317" s="304" t="s">
        <v>315</v>
      </c>
      <c r="F317" s="135"/>
      <c r="G317" s="136"/>
      <c r="I317" s="577" t="s">
        <v>61</v>
      </c>
      <c r="J317" s="137" t="s">
        <v>28</v>
      </c>
      <c r="K317" s="138"/>
      <c r="L317" s="138"/>
      <c r="M317" s="304" t="s">
        <v>315</v>
      </c>
      <c r="N317" s="138"/>
      <c r="O317" s="139"/>
    </row>
    <row r="318" spans="1:15" ht="14.25" customHeight="1">
      <c r="A318" s="578"/>
      <c r="B318" s="557"/>
      <c r="C318" s="558"/>
      <c r="D318" s="554"/>
      <c r="E318" s="445"/>
      <c r="F318" s="446"/>
      <c r="G318" s="469"/>
      <c r="I318" s="578"/>
      <c r="J318" s="557"/>
      <c r="K318" s="558"/>
      <c r="L318" s="554"/>
      <c r="M318" s="451"/>
      <c r="N318" s="452"/>
      <c r="O318" s="453"/>
    </row>
    <row r="319" spans="1:15" ht="14.25" customHeight="1" thickBot="1">
      <c r="A319" s="579"/>
      <c r="B319" s="580"/>
      <c r="C319" s="581"/>
      <c r="D319" s="582"/>
      <c r="E319" s="448"/>
      <c r="F319" s="449"/>
      <c r="G319" s="470"/>
      <c r="I319" s="579"/>
      <c r="J319" s="580"/>
      <c r="K319" s="581"/>
      <c r="L319" s="582"/>
      <c r="M319" s="454"/>
      <c r="N319" s="455"/>
      <c r="O319" s="456"/>
    </row>
    <row r="320" spans="1:15" ht="14.25" customHeight="1" thickBot="1">
      <c r="A320" s="140" t="s">
        <v>27</v>
      </c>
      <c r="B320" s="141"/>
      <c r="C320" s="142" t="s">
        <v>29</v>
      </c>
      <c r="D320" s="141"/>
      <c r="E320" s="141"/>
      <c r="F320" s="126" t="s">
        <v>312</v>
      </c>
      <c r="G320" s="144" t="s">
        <v>121</v>
      </c>
      <c r="I320" s="145" t="s">
        <v>27</v>
      </c>
      <c r="J320" s="146"/>
      <c r="K320" s="147" t="s">
        <v>29</v>
      </c>
      <c r="L320" s="146"/>
      <c r="M320" s="146"/>
      <c r="N320" s="126" t="s">
        <v>312</v>
      </c>
      <c r="O320" s="144" t="s">
        <v>121</v>
      </c>
    </row>
    <row r="321" spans="1:15" ht="14.25" customHeight="1">
      <c r="A321" s="548"/>
      <c r="B321" s="554"/>
      <c r="C321" s="557">
        <f>IF(A321="","",VLOOKUP(A321,'出場種目票'!$B$489:$K$538,2))</f>
      </c>
      <c r="D321" s="558">
        <f>IF(C321="","",VLOOKUP(C321,'出場種目票'!$B$338:$K$387,2))</f>
      </c>
      <c r="E321" s="554">
        <f>IF(D321="","",VLOOKUP(D321,'出場種目票'!$B$338:$K$387,2))</f>
      </c>
      <c r="F321" s="561" t="str">
        <f>'男子申込一覧表'!$A$5&amp;"･"&amp;IF(A321="","",VLOOKUP(A321,'出場種目票'!$B$489:$K$608,4))</f>
        <v>0･</v>
      </c>
      <c r="G321" s="552">
        <f>IF(A321="","",VLOOKUP(A321,'出場種目票'!$B$489:$K$538,5))</f>
      </c>
      <c r="I321" s="548"/>
      <c r="J321" s="554"/>
      <c r="K321" s="557">
        <f>IF(I321="","",VLOOKUP(I321,'出場種目票'!$B$489:$K$538,2))</f>
      </c>
      <c r="L321" s="558">
        <f>IF(K321="","",VLOOKUP(K321,'出場種目票'!$B$338:$K$387,2))</f>
      </c>
      <c r="M321" s="554">
        <f>IF(L321="","",VLOOKUP(L321,'出場種目票'!$B$338:$K$387,2))</f>
      </c>
      <c r="N321" s="561" t="str">
        <f>'男子申込一覧表'!$A$5&amp;"･"&amp;IF(I321="","",VLOOKUP(I321,'出場種目票'!$B$489:$K$608,4))</f>
        <v>0･</v>
      </c>
      <c r="O321" s="552">
        <f>IF(I321="","",VLOOKUP(I321,'出場種目票'!$B$489:$K$538,5))</f>
      </c>
    </row>
    <row r="322" spans="1:15" ht="14.25" customHeight="1" thickBot="1">
      <c r="A322" s="555"/>
      <c r="B322" s="556"/>
      <c r="C322" s="559">
        <f>IF(B322="","",VLOOKUP(B322,'出場種目票'!$B$338:$K$387,2))</f>
      </c>
      <c r="D322" s="560">
        <f>IF(C322="","",VLOOKUP(C322,'出場種目票'!$B$338:$K$387,2))</f>
      </c>
      <c r="E322" s="556">
        <f>IF(D322="","",VLOOKUP(D322,'出場種目票'!$B$338:$K$387,2))</f>
      </c>
      <c r="F322" s="562"/>
      <c r="G322" s="553">
        <f>IF(E322="","",VLOOKUP(E322,'出場種目票'!$B$338:$K$387,5))</f>
      </c>
      <c r="I322" s="555"/>
      <c r="J322" s="556"/>
      <c r="K322" s="559">
        <f>IF(J322="","",VLOOKUP(J322,'出場種目票'!$B$338:$K$387,2))</f>
      </c>
      <c r="L322" s="560">
        <f>IF(K322="","",VLOOKUP(K322,'出場種目票'!$B$338:$K$387,2))</f>
      </c>
      <c r="M322" s="556">
        <f>IF(L322="","",VLOOKUP(L322,'出場種目票'!$B$338:$K$387,2))</f>
      </c>
      <c r="N322" s="562"/>
      <c r="O322" s="553">
        <f>IF(M322="","",VLOOKUP(M322,'出場種目票'!$B$338:$K$387,5))</f>
      </c>
    </row>
    <row r="323" ht="14.25" customHeight="1" thickBot="1"/>
    <row r="324" spans="1:16" ht="12" customHeight="1">
      <c r="A324" s="568" t="s">
        <v>2</v>
      </c>
      <c r="B324" s="487" t="s">
        <v>122</v>
      </c>
      <c r="C324" s="563"/>
      <c r="D324" s="564"/>
      <c r="E324" s="493" t="s">
        <v>316</v>
      </c>
      <c r="F324" s="494"/>
      <c r="G324" s="495"/>
      <c r="H324" s="119"/>
      <c r="I324" s="568" t="s">
        <v>2</v>
      </c>
      <c r="J324" s="487" t="s">
        <v>122</v>
      </c>
      <c r="K324" s="563"/>
      <c r="L324" s="564"/>
      <c r="M324" s="493" t="s">
        <v>316</v>
      </c>
      <c r="N324" s="494"/>
      <c r="O324" s="495"/>
      <c r="P324" s="11"/>
    </row>
    <row r="325" spans="1:16" ht="12.75" customHeight="1" thickBot="1">
      <c r="A325" s="569"/>
      <c r="B325" s="565"/>
      <c r="C325" s="566"/>
      <c r="D325" s="567"/>
      <c r="E325" s="496"/>
      <c r="F325" s="497"/>
      <c r="G325" s="498"/>
      <c r="H325" s="119"/>
      <c r="I325" s="569"/>
      <c r="J325" s="565"/>
      <c r="K325" s="566"/>
      <c r="L325" s="567"/>
      <c r="M325" s="496"/>
      <c r="N325" s="497"/>
      <c r="O325" s="498"/>
      <c r="P325" s="11"/>
    </row>
    <row r="326" spans="1:16" ht="12" customHeight="1">
      <c r="A326" s="569"/>
      <c r="B326" s="571" t="s">
        <v>321</v>
      </c>
      <c r="C326" s="572"/>
      <c r="D326" s="573"/>
      <c r="E326" s="148"/>
      <c r="F326" s="141"/>
      <c r="G326" s="149"/>
      <c r="H326" s="119"/>
      <c r="I326" s="569"/>
      <c r="J326" s="571" t="s">
        <v>321</v>
      </c>
      <c r="K326" s="572"/>
      <c r="L326" s="573"/>
      <c r="M326" s="150"/>
      <c r="N326" s="146"/>
      <c r="O326" s="151"/>
      <c r="P326" s="11"/>
    </row>
    <row r="327" spans="1:16" ht="14.25" customHeight="1" thickBot="1">
      <c r="A327" s="570"/>
      <c r="B327" s="574"/>
      <c r="C327" s="575"/>
      <c r="D327" s="576"/>
      <c r="E327" s="152"/>
      <c r="F327" s="119"/>
      <c r="G327" s="153"/>
      <c r="H327" s="119"/>
      <c r="I327" s="570"/>
      <c r="J327" s="574"/>
      <c r="K327" s="575"/>
      <c r="L327" s="576"/>
      <c r="M327" s="154"/>
      <c r="N327" s="133"/>
      <c r="O327" s="155"/>
      <c r="P327" s="11"/>
    </row>
    <row r="328" spans="1:16" ht="12.75" thickBot="1">
      <c r="A328" s="156" t="s">
        <v>123</v>
      </c>
      <c r="B328" s="157"/>
      <c r="C328" s="158"/>
      <c r="D328" s="159" t="s">
        <v>111</v>
      </c>
      <c r="E328" s="160" t="s">
        <v>30</v>
      </c>
      <c r="F328" s="136"/>
      <c r="G328" s="144" t="s">
        <v>121</v>
      </c>
      <c r="H328" s="119"/>
      <c r="I328" s="156" t="s">
        <v>123</v>
      </c>
      <c r="J328" s="157"/>
      <c r="K328" s="158"/>
      <c r="L328" s="159" t="s">
        <v>111</v>
      </c>
      <c r="M328" s="160" t="s">
        <v>30</v>
      </c>
      <c r="N328" s="136"/>
      <c r="O328" s="144" t="s">
        <v>121</v>
      </c>
      <c r="P328" s="11"/>
    </row>
    <row r="329" spans="1:16" ht="14.25" customHeight="1">
      <c r="A329" s="161" t="s">
        <v>313</v>
      </c>
      <c r="B329" s="162"/>
      <c r="C329" s="163"/>
      <c r="D329" s="546"/>
      <c r="E329" s="548"/>
      <c r="F329" s="549"/>
      <c r="G329" s="552"/>
      <c r="H329" s="119"/>
      <c r="I329" s="161" t="s">
        <v>313</v>
      </c>
      <c r="J329" s="162"/>
      <c r="K329" s="163"/>
      <c r="L329" s="546"/>
      <c r="M329" s="548"/>
      <c r="N329" s="549"/>
      <c r="O329" s="552"/>
      <c r="P329" s="11"/>
    </row>
    <row r="330" spans="1:16" ht="14.25" customHeight="1" thickBot="1">
      <c r="A330" s="505"/>
      <c r="B330" s="584"/>
      <c r="C330" s="585"/>
      <c r="D330" s="547"/>
      <c r="E330" s="550"/>
      <c r="F330" s="551"/>
      <c r="G330" s="583"/>
      <c r="H330" s="119"/>
      <c r="I330" s="505"/>
      <c r="J330" s="584"/>
      <c r="K330" s="585"/>
      <c r="L330" s="547"/>
      <c r="M330" s="550"/>
      <c r="N330" s="551"/>
      <c r="O330" s="553"/>
      <c r="P330" s="11"/>
    </row>
    <row r="331" spans="1:16" ht="14.25" customHeight="1">
      <c r="A331" s="586"/>
      <c r="B331" s="587"/>
      <c r="C331" s="588"/>
      <c r="D331" s="546"/>
      <c r="E331" s="548"/>
      <c r="F331" s="549"/>
      <c r="G331" s="552"/>
      <c r="H331" s="119"/>
      <c r="I331" s="586"/>
      <c r="J331" s="587"/>
      <c r="K331" s="588"/>
      <c r="L331" s="546"/>
      <c r="M331" s="548"/>
      <c r="N331" s="549"/>
      <c r="O331" s="552"/>
      <c r="P331" s="11"/>
    </row>
    <row r="332" spans="1:16" ht="14.25" customHeight="1" thickBot="1">
      <c r="A332" s="586"/>
      <c r="B332" s="587"/>
      <c r="C332" s="588"/>
      <c r="D332" s="547"/>
      <c r="E332" s="550"/>
      <c r="F332" s="551"/>
      <c r="G332" s="583"/>
      <c r="H332" s="119"/>
      <c r="I332" s="586"/>
      <c r="J332" s="587"/>
      <c r="K332" s="588"/>
      <c r="L332" s="547"/>
      <c r="M332" s="550"/>
      <c r="N332" s="551"/>
      <c r="O332" s="553"/>
      <c r="P332" s="11"/>
    </row>
    <row r="333" spans="1:16" ht="14.25" customHeight="1">
      <c r="A333" s="586"/>
      <c r="B333" s="587"/>
      <c r="C333" s="588"/>
      <c r="D333" s="546"/>
      <c r="E333" s="548"/>
      <c r="F333" s="549"/>
      <c r="G333" s="552"/>
      <c r="H333" s="119"/>
      <c r="I333" s="586"/>
      <c r="J333" s="587"/>
      <c r="K333" s="588"/>
      <c r="L333" s="546"/>
      <c r="M333" s="548"/>
      <c r="N333" s="549"/>
      <c r="O333" s="552"/>
      <c r="P333" s="11"/>
    </row>
    <row r="334" spans="1:16" ht="14.25" customHeight="1" thickBot="1">
      <c r="A334" s="589"/>
      <c r="B334" s="590"/>
      <c r="C334" s="591"/>
      <c r="D334" s="547"/>
      <c r="E334" s="550"/>
      <c r="F334" s="551"/>
      <c r="G334" s="583"/>
      <c r="H334" s="119"/>
      <c r="I334" s="589"/>
      <c r="J334" s="590"/>
      <c r="K334" s="591"/>
      <c r="L334" s="547"/>
      <c r="M334" s="550"/>
      <c r="N334" s="551"/>
      <c r="O334" s="553"/>
      <c r="P334" s="11"/>
    </row>
    <row r="335" spans="1:16" ht="14.25" customHeight="1">
      <c r="A335" s="540"/>
      <c r="B335" s="541"/>
      <c r="C335" s="542"/>
      <c r="D335" s="546"/>
      <c r="E335" s="548"/>
      <c r="F335" s="549"/>
      <c r="G335" s="552"/>
      <c r="H335" s="119"/>
      <c r="I335" s="540"/>
      <c r="J335" s="541"/>
      <c r="K335" s="542"/>
      <c r="L335" s="546"/>
      <c r="M335" s="548"/>
      <c r="N335" s="549"/>
      <c r="O335" s="552"/>
      <c r="P335" s="11"/>
    </row>
    <row r="336" spans="1:16" ht="14.25" customHeight="1" thickBot="1">
      <c r="A336" s="508"/>
      <c r="B336" s="509"/>
      <c r="C336" s="510"/>
      <c r="D336" s="547"/>
      <c r="E336" s="550"/>
      <c r="F336" s="551"/>
      <c r="G336" s="553"/>
      <c r="H336" s="119"/>
      <c r="I336" s="508"/>
      <c r="J336" s="509"/>
      <c r="K336" s="510"/>
      <c r="L336" s="547"/>
      <c r="M336" s="550"/>
      <c r="N336" s="551"/>
      <c r="O336" s="553"/>
      <c r="P336" s="11"/>
    </row>
    <row r="337" spans="1:16" ht="14.25" customHeight="1">
      <c r="A337" s="508"/>
      <c r="B337" s="509"/>
      <c r="C337" s="510"/>
      <c r="D337" s="546"/>
      <c r="E337" s="548"/>
      <c r="F337" s="549"/>
      <c r="G337" s="552"/>
      <c r="H337" s="119"/>
      <c r="I337" s="508"/>
      <c r="J337" s="509"/>
      <c r="K337" s="510"/>
      <c r="L337" s="546"/>
      <c r="M337" s="548"/>
      <c r="N337" s="549"/>
      <c r="O337" s="552"/>
      <c r="P337" s="11"/>
    </row>
    <row r="338" spans="1:16" ht="14.25" customHeight="1" thickBot="1">
      <c r="A338" s="508"/>
      <c r="B338" s="509"/>
      <c r="C338" s="510"/>
      <c r="D338" s="547"/>
      <c r="E338" s="550"/>
      <c r="F338" s="551"/>
      <c r="G338" s="553"/>
      <c r="H338" s="119"/>
      <c r="I338" s="508"/>
      <c r="J338" s="509"/>
      <c r="K338" s="510"/>
      <c r="L338" s="547"/>
      <c r="M338" s="550"/>
      <c r="N338" s="551"/>
      <c r="O338" s="553"/>
      <c r="P338" s="11"/>
    </row>
    <row r="339" spans="1:16" ht="14.25" customHeight="1">
      <c r="A339" s="508"/>
      <c r="B339" s="509"/>
      <c r="C339" s="510"/>
      <c r="D339" s="546"/>
      <c r="E339" s="548"/>
      <c r="F339" s="549"/>
      <c r="G339" s="552"/>
      <c r="H339" s="119"/>
      <c r="I339" s="508"/>
      <c r="J339" s="509"/>
      <c r="K339" s="510"/>
      <c r="L339" s="546"/>
      <c r="M339" s="548"/>
      <c r="N339" s="549"/>
      <c r="O339" s="552"/>
      <c r="P339" s="11"/>
    </row>
    <row r="340" spans="1:16" ht="14.25" customHeight="1" thickBot="1">
      <c r="A340" s="543"/>
      <c r="B340" s="544"/>
      <c r="C340" s="545"/>
      <c r="D340" s="547"/>
      <c r="E340" s="550"/>
      <c r="F340" s="551"/>
      <c r="G340" s="553"/>
      <c r="H340" s="119"/>
      <c r="I340" s="543"/>
      <c r="J340" s="544"/>
      <c r="K340" s="545"/>
      <c r="L340" s="547"/>
      <c r="M340" s="550"/>
      <c r="N340" s="551"/>
      <c r="O340" s="553"/>
      <c r="P340" s="11"/>
    </row>
    <row r="341" spans="1:16" ht="12" customHeight="1">
      <c r="A341" s="225"/>
      <c r="B341" s="225"/>
      <c r="C341" s="225"/>
      <c r="D341" s="224"/>
      <c r="E341" s="224"/>
      <c r="F341" s="224"/>
      <c r="G341" s="224"/>
      <c r="H341" s="119"/>
      <c r="I341" s="225"/>
      <c r="J341" s="225"/>
      <c r="K341" s="225"/>
      <c r="L341" s="224"/>
      <c r="M341" s="224"/>
      <c r="N341" s="224"/>
      <c r="O341" s="224"/>
      <c r="P341" s="11"/>
    </row>
    <row r="342" spans="1:16" ht="15" customHeight="1">
      <c r="A342" s="164"/>
      <c r="B342" s="223"/>
      <c r="C342" s="164"/>
      <c r="D342" s="118"/>
      <c r="E342" s="118"/>
      <c r="F342" s="118"/>
      <c r="G342" s="118"/>
      <c r="H342" s="119"/>
      <c r="I342" s="127"/>
      <c r="J342" s="127"/>
      <c r="K342" s="127"/>
      <c r="L342" s="120"/>
      <c r="M342" s="120"/>
      <c r="N342" s="120"/>
      <c r="O342" s="230" t="s">
        <v>153</v>
      </c>
      <c r="P342" s="11"/>
    </row>
  </sheetData>
  <sheetProtection/>
  <mergeCells count="710">
    <mergeCell ref="O293:O294"/>
    <mergeCell ref="F286:F287"/>
    <mergeCell ref="I293:J294"/>
    <mergeCell ref="J290:L291"/>
    <mergeCell ref="M290:O291"/>
    <mergeCell ref="I286:J287"/>
    <mergeCell ref="K286:M287"/>
    <mergeCell ref="N286:N287"/>
    <mergeCell ref="A293:B294"/>
    <mergeCell ref="C293:E294"/>
    <mergeCell ref="F293:F294"/>
    <mergeCell ref="G293:G294"/>
    <mergeCell ref="K293:M294"/>
    <mergeCell ref="N293:N294"/>
    <mergeCell ref="A286:B287"/>
    <mergeCell ref="C286:E287"/>
    <mergeCell ref="A289:A291"/>
    <mergeCell ref="I289:I291"/>
    <mergeCell ref="B290:D291"/>
    <mergeCell ref="E290:G291"/>
    <mergeCell ref="G272:G273"/>
    <mergeCell ref="I272:J273"/>
    <mergeCell ref="O272:O273"/>
    <mergeCell ref="I268:I270"/>
    <mergeCell ref="G286:G287"/>
    <mergeCell ref="A282:A284"/>
    <mergeCell ref="I282:I284"/>
    <mergeCell ref="B283:D284"/>
    <mergeCell ref="E283:G284"/>
    <mergeCell ref="O286:O287"/>
    <mergeCell ref="K272:M273"/>
    <mergeCell ref="N272:N273"/>
    <mergeCell ref="O265:O266"/>
    <mergeCell ref="B269:D270"/>
    <mergeCell ref="E269:G270"/>
    <mergeCell ref="J269:L270"/>
    <mergeCell ref="A265:B266"/>
    <mergeCell ref="C265:E266"/>
    <mergeCell ref="F265:F266"/>
    <mergeCell ref="G265:G266"/>
    <mergeCell ref="M269:O270"/>
    <mergeCell ref="N249:N250"/>
    <mergeCell ref="O249:O250"/>
    <mergeCell ref="M262:O263"/>
    <mergeCell ref="I265:J266"/>
    <mergeCell ref="K265:M266"/>
    <mergeCell ref="N265:N266"/>
    <mergeCell ref="I249:J250"/>
    <mergeCell ref="K249:M250"/>
    <mergeCell ref="O258:O259"/>
    <mergeCell ref="A249:B250"/>
    <mergeCell ref="C249:E250"/>
    <mergeCell ref="F249:F250"/>
    <mergeCell ref="G249:G250"/>
    <mergeCell ref="A245:A247"/>
    <mergeCell ref="J262:L263"/>
    <mergeCell ref="A254:A256"/>
    <mergeCell ref="I254:I256"/>
    <mergeCell ref="B255:D256"/>
    <mergeCell ref="E255:G256"/>
    <mergeCell ref="F242:F243"/>
    <mergeCell ref="G242:G243"/>
    <mergeCell ref="I242:J243"/>
    <mergeCell ref="K242:M243"/>
    <mergeCell ref="N242:N243"/>
    <mergeCell ref="A242:B243"/>
    <mergeCell ref="C242:E243"/>
    <mergeCell ref="B239:D240"/>
    <mergeCell ref="E239:G240"/>
    <mergeCell ref="J239:L240"/>
    <mergeCell ref="M239:O240"/>
    <mergeCell ref="A228:B229"/>
    <mergeCell ref="I245:I247"/>
    <mergeCell ref="B246:D247"/>
    <mergeCell ref="E246:G247"/>
    <mergeCell ref="J246:L247"/>
    <mergeCell ref="M246:O247"/>
    <mergeCell ref="A221:B222"/>
    <mergeCell ref="C221:E222"/>
    <mergeCell ref="F228:F229"/>
    <mergeCell ref="G228:G229"/>
    <mergeCell ref="I228:J229"/>
    <mergeCell ref="O242:O243"/>
    <mergeCell ref="N228:N229"/>
    <mergeCell ref="O228:O229"/>
    <mergeCell ref="A238:A240"/>
    <mergeCell ref="I238:I240"/>
    <mergeCell ref="K228:M229"/>
    <mergeCell ref="A224:A226"/>
    <mergeCell ref="I224:I226"/>
    <mergeCell ref="B225:D226"/>
    <mergeCell ref="E225:G226"/>
    <mergeCell ref="J225:L226"/>
    <mergeCell ref="M225:O226"/>
    <mergeCell ref="C228:E229"/>
    <mergeCell ref="M211:O212"/>
    <mergeCell ref="G214:G215"/>
    <mergeCell ref="K214:M215"/>
    <mergeCell ref="F221:F222"/>
    <mergeCell ref="G221:G222"/>
    <mergeCell ref="I221:J222"/>
    <mergeCell ref="K221:M222"/>
    <mergeCell ref="N221:N222"/>
    <mergeCell ref="O221:O222"/>
    <mergeCell ref="N214:N215"/>
    <mergeCell ref="A217:A219"/>
    <mergeCell ref="I217:I219"/>
    <mergeCell ref="B218:D219"/>
    <mergeCell ref="E218:G219"/>
    <mergeCell ref="J218:L219"/>
    <mergeCell ref="M218:O219"/>
    <mergeCell ref="M204:O205"/>
    <mergeCell ref="A207:B208"/>
    <mergeCell ref="C207:E208"/>
    <mergeCell ref="F207:F208"/>
    <mergeCell ref="G207:G208"/>
    <mergeCell ref="I207:J208"/>
    <mergeCell ref="K207:M208"/>
    <mergeCell ref="N207:N208"/>
    <mergeCell ref="O207:O208"/>
    <mergeCell ref="A203:A205"/>
    <mergeCell ref="M197:O198"/>
    <mergeCell ref="A200:B201"/>
    <mergeCell ref="C200:E201"/>
    <mergeCell ref="F200:F201"/>
    <mergeCell ref="G200:G201"/>
    <mergeCell ref="I200:J201"/>
    <mergeCell ref="K200:M201"/>
    <mergeCell ref="N200:N201"/>
    <mergeCell ref="O200:O201"/>
    <mergeCell ref="E197:G198"/>
    <mergeCell ref="I181:K186"/>
    <mergeCell ref="L181:L182"/>
    <mergeCell ref="M181:N182"/>
    <mergeCell ref="O181:O182"/>
    <mergeCell ref="M183:N184"/>
    <mergeCell ref="O183:O184"/>
    <mergeCell ref="L185:L186"/>
    <mergeCell ref="M185:N186"/>
    <mergeCell ref="O185:O186"/>
    <mergeCell ref="L183:L184"/>
    <mergeCell ref="A181:C186"/>
    <mergeCell ref="D181:D182"/>
    <mergeCell ref="E181:F182"/>
    <mergeCell ref="G181:G182"/>
    <mergeCell ref="G183:G184"/>
    <mergeCell ref="D185:D186"/>
    <mergeCell ref="E185:F186"/>
    <mergeCell ref="G185:G186"/>
    <mergeCell ref="D183:D184"/>
    <mergeCell ref="E183:F184"/>
    <mergeCell ref="M177:N178"/>
    <mergeCell ref="O177:O178"/>
    <mergeCell ref="D179:D180"/>
    <mergeCell ref="E179:F180"/>
    <mergeCell ref="G179:G180"/>
    <mergeCell ref="L179:L180"/>
    <mergeCell ref="M179:N180"/>
    <mergeCell ref="O179:O180"/>
    <mergeCell ref="L177:L178"/>
    <mergeCell ref="A176:C180"/>
    <mergeCell ref="I176:K180"/>
    <mergeCell ref="D177:D178"/>
    <mergeCell ref="E177:F178"/>
    <mergeCell ref="G177:G178"/>
    <mergeCell ref="D175:D176"/>
    <mergeCell ref="E175:F176"/>
    <mergeCell ref="G175:G176"/>
    <mergeCell ref="L175:L176"/>
    <mergeCell ref="M175:N176"/>
    <mergeCell ref="O175:O176"/>
    <mergeCell ref="A170:A173"/>
    <mergeCell ref="B170:D171"/>
    <mergeCell ref="E170:G171"/>
    <mergeCell ref="I170:I173"/>
    <mergeCell ref="J170:L171"/>
    <mergeCell ref="M170:O171"/>
    <mergeCell ref="B172:D173"/>
    <mergeCell ref="J172:L173"/>
    <mergeCell ref="I161:K166"/>
    <mergeCell ref="L161:L162"/>
    <mergeCell ref="M161:N162"/>
    <mergeCell ref="L165:L166"/>
    <mergeCell ref="M165:N166"/>
    <mergeCell ref="A161:C166"/>
    <mergeCell ref="D161:D162"/>
    <mergeCell ref="E161:F162"/>
    <mergeCell ref="G161:G162"/>
    <mergeCell ref="D163:D164"/>
    <mergeCell ref="E163:F164"/>
    <mergeCell ref="G163:G164"/>
    <mergeCell ref="D165:D166"/>
    <mergeCell ref="E165:F166"/>
    <mergeCell ref="G165:G166"/>
    <mergeCell ref="M157:N158"/>
    <mergeCell ref="O165:O166"/>
    <mergeCell ref="O161:O162"/>
    <mergeCell ref="L163:L164"/>
    <mergeCell ref="M163:N164"/>
    <mergeCell ref="O163:O164"/>
    <mergeCell ref="E150:G151"/>
    <mergeCell ref="I150:I153"/>
    <mergeCell ref="B152:D153"/>
    <mergeCell ref="O157:O158"/>
    <mergeCell ref="L159:L160"/>
    <mergeCell ref="M159:N160"/>
    <mergeCell ref="O159:O160"/>
    <mergeCell ref="L155:L156"/>
    <mergeCell ref="L157:L158"/>
    <mergeCell ref="G157:G158"/>
    <mergeCell ref="A156:C160"/>
    <mergeCell ref="I156:K160"/>
    <mergeCell ref="D157:D158"/>
    <mergeCell ref="E157:F158"/>
    <mergeCell ref="D155:D156"/>
    <mergeCell ref="E155:F156"/>
    <mergeCell ref="G155:G156"/>
    <mergeCell ref="D159:D160"/>
    <mergeCell ref="M126:O127"/>
    <mergeCell ref="E159:F160"/>
    <mergeCell ref="A129:B130"/>
    <mergeCell ref="C129:E130"/>
    <mergeCell ref="F129:F130"/>
    <mergeCell ref="E132:G133"/>
    <mergeCell ref="A143:C148"/>
    <mergeCell ref="D145:D146"/>
    <mergeCell ref="E145:F146"/>
    <mergeCell ref="G145:G146"/>
    <mergeCell ref="I122:J123"/>
    <mergeCell ref="K122:M123"/>
    <mergeCell ref="O122:O123"/>
    <mergeCell ref="I118:I120"/>
    <mergeCell ref="B119:D120"/>
    <mergeCell ref="G129:G130"/>
    <mergeCell ref="N129:N130"/>
    <mergeCell ref="O129:O130"/>
    <mergeCell ref="B126:D127"/>
    <mergeCell ref="E126:G127"/>
    <mergeCell ref="J105:L106"/>
    <mergeCell ref="I104:I106"/>
    <mergeCell ref="M105:O106"/>
    <mergeCell ref="I108:J109"/>
    <mergeCell ref="K108:M109"/>
    <mergeCell ref="N108:N109"/>
    <mergeCell ref="O108:O109"/>
    <mergeCell ref="B105:D106"/>
    <mergeCell ref="E105:G106"/>
    <mergeCell ref="A115:B116"/>
    <mergeCell ref="C115:E116"/>
    <mergeCell ref="F115:F116"/>
    <mergeCell ref="A108:B109"/>
    <mergeCell ref="C108:E109"/>
    <mergeCell ref="F108:F109"/>
    <mergeCell ref="G108:G109"/>
    <mergeCell ref="A104:A106"/>
    <mergeCell ref="J98:L99"/>
    <mergeCell ref="M98:O99"/>
    <mergeCell ref="A101:B102"/>
    <mergeCell ref="C101:E102"/>
    <mergeCell ref="F101:F102"/>
    <mergeCell ref="G101:G102"/>
    <mergeCell ref="I101:J102"/>
    <mergeCell ref="K101:M102"/>
    <mergeCell ref="N101:N102"/>
    <mergeCell ref="O85:O86"/>
    <mergeCell ref="O101:O102"/>
    <mergeCell ref="A97:A99"/>
    <mergeCell ref="I97:I99"/>
    <mergeCell ref="B98:D99"/>
    <mergeCell ref="E98:G99"/>
    <mergeCell ref="A85:B86"/>
    <mergeCell ref="C85:E86"/>
    <mergeCell ref="F85:F86"/>
    <mergeCell ref="I85:J86"/>
    <mergeCell ref="A78:B79"/>
    <mergeCell ref="C78:E79"/>
    <mergeCell ref="F78:F79"/>
    <mergeCell ref="K85:M86"/>
    <mergeCell ref="N78:N79"/>
    <mergeCell ref="G78:G79"/>
    <mergeCell ref="I78:J79"/>
    <mergeCell ref="K78:M79"/>
    <mergeCell ref="N85:N86"/>
    <mergeCell ref="A81:A83"/>
    <mergeCell ref="I81:I83"/>
    <mergeCell ref="B82:D83"/>
    <mergeCell ref="E82:G83"/>
    <mergeCell ref="J82:L83"/>
    <mergeCell ref="M82:O83"/>
    <mergeCell ref="N64:N65"/>
    <mergeCell ref="O64:O65"/>
    <mergeCell ref="A64:B65"/>
    <mergeCell ref="C64:E65"/>
    <mergeCell ref="E68:G69"/>
    <mergeCell ref="A74:A76"/>
    <mergeCell ref="I74:I76"/>
    <mergeCell ref="B75:D76"/>
    <mergeCell ref="E75:G76"/>
    <mergeCell ref="J75:L76"/>
    <mergeCell ref="M75:O76"/>
    <mergeCell ref="A57:B58"/>
    <mergeCell ref="C57:E58"/>
    <mergeCell ref="F64:F65"/>
    <mergeCell ref="G64:G65"/>
    <mergeCell ref="I64:J65"/>
    <mergeCell ref="K64:M65"/>
    <mergeCell ref="A60:A62"/>
    <mergeCell ref="I60:I62"/>
    <mergeCell ref="B61:D62"/>
    <mergeCell ref="E61:G62"/>
    <mergeCell ref="J61:L62"/>
    <mergeCell ref="M61:O62"/>
    <mergeCell ref="F57:F58"/>
    <mergeCell ref="G57:G58"/>
    <mergeCell ref="I57:J58"/>
    <mergeCell ref="K57:M58"/>
    <mergeCell ref="N57:N58"/>
    <mergeCell ref="O57:O58"/>
    <mergeCell ref="N43:N44"/>
    <mergeCell ref="O43:O44"/>
    <mergeCell ref="A53:A55"/>
    <mergeCell ref="I53:I55"/>
    <mergeCell ref="B54:D55"/>
    <mergeCell ref="E54:G55"/>
    <mergeCell ref="J54:L55"/>
    <mergeCell ref="M54:O55"/>
    <mergeCell ref="A43:B44"/>
    <mergeCell ref="C43:E44"/>
    <mergeCell ref="A36:B37"/>
    <mergeCell ref="C36:E37"/>
    <mergeCell ref="F43:F44"/>
    <mergeCell ref="G43:G44"/>
    <mergeCell ref="I43:J44"/>
    <mergeCell ref="K43:M44"/>
    <mergeCell ref="A39:A41"/>
    <mergeCell ref="I39:I41"/>
    <mergeCell ref="B40:D41"/>
    <mergeCell ref="E40:G41"/>
    <mergeCell ref="J40:L41"/>
    <mergeCell ref="M40:O41"/>
    <mergeCell ref="F36:F37"/>
    <mergeCell ref="G36:G37"/>
    <mergeCell ref="I36:J37"/>
    <mergeCell ref="K36:M37"/>
    <mergeCell ref="N36:N37"/>
    <mergeCell ref="O36:O37"/>
    <mergeCell ref="A32:A34"/>
    <mergeCell ref="I32:I34"/>
    <mergeCell ref="B33:D34"/>
    <mergeCell ref="E33:G34"/>
    <mergeCell ref="F22:F23"/>
    <mergeCell ref="G22:G23"/>
    <mergeCell ref="I22:J23"/>
    <mergeCell ref="A25:A27"/>
    <mergeCell ref="A22:B23"/>
    <mergeCell ref="K15:M16"/>
    <mergeCell ref="N15:N16"/>
    <mergeCell ref="O15:O16"/>
    <mergeCell ref="M19:O20"/>
    <mergeCell ref="N22:N23"/>
    <mergeCell ref="O22:O23"/>
    <mergeCell ref="K22:M23"/>
    <mergeCell ref="I18:I20"/>
    <mergeCell ref="B19:D20"/>
    <mergeCell ref="E19:G20"/>
    <mergeCell ref="J19:L20"/>
    <mergeCell ref="J33:L34"/>
    <mergeCell ref="M33:O34"/>
    <mergeCell ref="I29:J30"/>
    <mergeCell ref="K29:M30"/>
    <mergeCell ref="F29:F30"/>
    <mergeCell ref="G29:G30"/>
    <mergeCell ref="I335:K340"/>
    <mergeCell ref="L335:L336"/>
    <mergeCell ref="D339:D340"/>
    <mergeCell ref="E339:F340"/>
    <mergeCell ref="G339:G340"/>
    <mergeCell ref="L339:L340"/>
    <mergeCell ref="L331:L332"/>
    <mergeCell ref="M331:N332"/>
    <mergeCell ref="O335:O336"/>
    <mergeCell ref="D337:D338"/>
    <mergeCell ref="E337:F338"/>
    <mergeCell ref="G337:G338"/>
    <mergeCell ref="L337:L338"/>
    <mergeCell ref="M337:N338"/>
    <mergeCell ref="O337:O338"/>
    <mergeCell ref="G335:G336"/>
    <mergeCell ref="A330:C334"/>
    <mergeCell ref="I330:K334"/>
    <mergeCell ref="D331:D332"/>
    <mergeCell ref="E331:F332"/>
    <mergeCell ref="G331:G332"/>
    <mergeCell ref="D333:D334"/>
    <mergeCell ref="E333:F334"/>
    <mergeCell ref="G333:G334"/>
    <mergeCell ref="F300:F301"/>
    <mergeCell ref="A303:A305"/>
    <mergeCell ref="B304:D305"/>
    <mergeCell ref="E304:G305"/>
    <mergeCell ref="G300:G301"/>
    <mergeCell ref="A296:A298"/>
    <mergeCell ref="A300:B301"/>
    <mergeCell ref="O214:O215"/>
    <mergeCell ref="J190:L191"/>
    <mergeCell ref="M190:O191"/>
    <mergeCell ref="I193:J194"/>
    <mergeCell ref="I196:I198"/>
    <mergeCell ref="I189:I191"/>
    <mergeCell ref="J211:L212"/>
    <mergeCell ref="N193:N194"/>
    <mergeCell ref="O193:O194"/>
    <mergeCell ref="J197:L198"/>
    <mergeCell ref="I203:I205"/>
    <mergeCell ref="B204:D205"/>
    <mergeCell ref="A214:B215"/>
    <mergeCell ref="C214:E215"/>
    <mergeCell ref="F214:F215"/>
    <mergeCell ref="I214:J215"/>
    <mergeCell ref="E204:G205"/>
    <mergeCell ref="J204:L205"/>
    <mergeCell ref="I210:I212"/>
    <mergeCell ref="B211:D212"/>
    <mergeCell ref="E211:G212"/>
    <mergeCell ref="A193:B194"/>
    <mergeCell ref="C193:E194"/>
    <mergeCell ref="F193:F194"/>
    <mergeCell ref="G193:G194"/>
    <mergeCell ref="A196:A198"/>
    <mergeCell ref="B197:D198"/>
    <mergeCell ref="M132:O133"/>
    <mergeCell ref="J150:L151"/>
    <mergeCell ref="M150:O151"/>
    <mergeCell ref="J152:L153"/>
    <mergeCell ref="M137:N138"/>
    <mergeCell ref="M141:N142"/>
    <mergeCell ref="M145:N146"/>
    <mergeCell ref="O141:O142"/>
    <mergeCell ref="M143:N144"/>
    <mergeCell ref="O143:O144"/>
    <mergeCell ref="K193:M194"/>
    <mergeCell ref="A235:B236"/>
    <mergeCell ref="M155:N156"/>
    <mergeCell ref="O155:O156"/>
    <mergeCell ref="G159:G160"/>
    <mergeCell ref="M255:O256"/>
    <mergeCell ref="K235:M236"/>
    <mergeCell ref="J232:L233"/>
    <mergeCell ref="M232:O233"/>
    <mergeCell ref="A210:A212"/>
    <mergeCell ref="N279:N280"/>
    <mergeCell ref="O279:O280"/>
    <mergeCell ref="J283:L284"/>
    <mergeCell ref="M283:O284"/>
    <mergeCell ref="I258:J259"/>
    <mergeCell ref="B132:D133"/>
    <mergeCell ref="B134:D135"/>
    <mergeCell ref="J132:L133"/>
    <mergeCell ref="J134:L135"/>
    <mergeCell ref="G137:G138"/>
    <mergeCell ref="J297:L298"/>
    <mergeCell ref="M297:O298"/>
    <mergeCell ref="I296:I298"/>
    <mergeCell ref="B297:D298"/>
    <mergeCell ref="E297:G298"/>
    <mergeCell ref="I300:J301"/>
    <mergeCell ref="K300:M301"/>
    <mergeCell ref="N300:N301"/>
    <mergeCell ref="O300:O301"/>
    <mergeCell ref="C300:E301"/>
    <mergeCell ref="J276:L277"/>
    <mergeCell ref="M276:O277"/>
    <mergeCell ref="A279:B280"/>
    <mergeCell ref="C279:E280"/>
    <mergeCell ref="F279:F280"/>
    <mergeCell ref="G279:G280"/>
    <mergeCell ref="I279:J280"/>
    <mergeCell ref="K279:M280"/>
    <mergeCell ref="A275:A277"/>
    <mergeCell ref="I275:I277"/>
    <mergeCell ref="B276:D277"/>
    <mergeCell ref="E276:G277"/>
    <mergeCell ref="A261:A263"/>
    <mergeCell ref="I261:I263"/>
    <mergeCell ref="B262:D263"/>
    <mergeCell ref="E262:G263"/>
    <mergeCell ref="A268:A270"/>
    <mergeCell ref="A272:B273"/>
    <mergeCell ref="C272:E273"/>
    <mergeCell ref="F272:F273"/>
    <mergeCell ref="A258:B259"/>
    <mergeCell ref="C258:E259"/>
    <mergeCell ref="F258:F259"/>
    <mergeCell ref="G258:G259"/>
    <mergeCell ref="J255:L256"/>
    <mergeCell ref="A231:A233"/>
    <mergeCell ref="I231:I233"/>
    <mergeCell ref="B232:D233"/>
    <mergeCell ref="E232:G233"/>
    <mergeCell ref="C235:E236"/>
    <mergeCell ref="F235:F236"/>
    <mergeCell ref="G235:G236"/>
    <mergeCell ref="I235:J236"/>
    <mergeCell ref="C8:E9"/>
    <mergeCell ref="F8:F9"/>
    <mergeCell ref="J5:L6"/>
    <mergeCell ref="F15:F16"/>
    <mergeCell ref="C15:E16"/>
    <mergeCell ref="C22:E23"/>
    <mergeCell ref="F50:F51"/>
    <mergeCell ref="M5:O6"/>
    <mergeCell ref="B5:D6"/>
    <mergeCell ref="A4:A6"/>
    <mergeCell ref="E5:G6"/>
    <mergeCell ref="I4:I6"/>
    <mergeCell ref="A29:B30"/>
    <mergeCell ref="C29:E30"/>
    <mergeCell ref="G8:G9"/>
    <mergeCell ref="B26:D27"/>
    <mergeCell ref="E26:G27"/>
    <mergeCell ref="A18:A20"/>
    <mergeCell ref="A15:B16"/>
    <mergeCell ref="G15:G16"/>
    <mergeCell ref="I8:J9"/>
    <mergeCell ref="I25:I27"/>
    <mergeCell ref="I11:I13"/>
    <mergeCell ref="B12:D13"/>
    <mergeCell ref="E12:G13"/>
    <mergeCell ref="A8:B9"/>
    <mergeCell ref="A11:A13"/>
    <mergeCell ref="N29:N30"/>
    <mergeCell ref="O29:O30"/>
    <mergeCell ref="K8:M9"/>
    <mergeCell ref="N8:N9"/>
    <mergeCell ref="J26:L27"/>
    <mergeCell ref="M26:O27"/>
    <mergeCell ref="O8:O9"/>
    <mergeCell ref="M12:O13"/>
    <mergeCell ref="J12:L13"/>
    <mergeCell ref="I15:J16"/>
    <mergeCell ref="N50:N51"/>
    <mergeCell ref="O50:O51"/>
    <mergeCell ref="J47:L48"/>
    <mergeCell ref="M47:O48"/>
    <mergeCell ref="A46:A48"/>
    <mergeCell ref="I46:I48"/>
    <mergeCell ref="B47:D48"/>
    <mergeCell ref="E47:G48"/>
    <mergeCell ref="A50:B51"/>
    <mergeCell ref="C50:E51"/>
    <mergeCell ref="G50:G51"/>
    <mergeCell ref="I50:J51"/>
    <mergeCell ref="K50:M51"/>
    <mergeCell ref="A90:A92"/>
    <mergeCell ref="I90:I92"/>
    <mergeCell ref="B91:D92"/>
    <mergeCell ref="E91:G92"/>
    <mergeCell ref="A67:A69"/>
    <mergeCell ref="I67:I69"/>
    <mergeCell ref="B68:D69"/>
    <mergeCell ref="J68:L69"/>
    <mergeCell ref="M68:O69"/>
    <mergeCell ref="A71:B72"/>
    <mergeCell ref="C71:E72"/>
    <mergeCell ref="F71:F72"/>
    <mergeCell ref="G71:G72"/>
    <mergeCell ref="K71:M72"/>
    <mergeCell ref="N71:N72"/>
    <mergeCell ref="O71:O72"/>
    <mergeCell ref="A94:B95"/>
    <mergeCell ref="C94:E95"/>
    <mergeCell ref="F94:F95"/>
    <mergeCell ref="G94:G95"/>
    <mergeCell ref="I94:J95"/>
    <mergeCell ref="K94:M95"/>
    <mergeCell ref="O78:O79"/>
    <mergeCell ref="I71:J72"/>
    <mergeCell ref="G85:G86"/>
    <mergeCell ref="J112:L113"/>
    <mergeCell ref="M112:O113"/>
    <mergeCell ref="I115:J116"/>
    <mergeCell ref="K115:M116"/>
    <mergeCell ref="N115:N116"/>
    <mergeCell ref="J91:L92"/>
    <mergeCell ref="M91:O92"/>
    <mergeCell ref="N94:N95"/>
    <mergeCell ref="O94:O95"/>
    <mergeCell ref="O115:O116"/>
    <mergeCell ref="E147:F148"/>
    <mergeCell ref="A138:C142"/>
    <mergeCell ref="A111:A113"/>
    <mergeCell ref="I111:I113"/>
    <mergeCell ref="B112:D113"/>
    <mergeCell ref="E112:G113"/>
    <mergeCell ref="G139:G140"/>
    <mergeCell ref="A122:B123"/>
    <mergeCell ref="C122:E123"/>
    <mergeCell ref="D141:D142"/>
    <mergeCell ref="E141:F142"/>
    <mergeCell ref="G115:G116"/>
    <mergeCell ref="A118:A120"/>
    <mergeCell ref="A125:A127"/>
    <mergeCell ref="A189:A191"/>
    <mergeCell ref="B190:D191"/>
    <mergeCell ref="E190:G191"/>
    <mergeCell ref="G147:G148"/>
    <mergeCell ref="A132:A135"/>
    <mergeCell ref="D147:D148"/>
    <mergeCell ref="G141:G142"/>
    <mergeCell ref="G143:G144"/>
    <mergeCell ref="A150:A153"/>
    <mergeCell ref="B150:D151"/>
    <mergeCell ref="L143:L144"/>
    <mergeCell ref="L141:L142"/>
    <mergeCell ref="I132:I135"/>
    <mergeCell ref="D139:D140"/>
    <mergeCell ref="E139:F140"/>
    <mergeCell ref="I138:K142"/>
    <mergeCell ref="D137:D138"/>
    <mergeCell ref="E137:F138"/>
    <mergeCell ref="D143:D144"/>
    <mergeCell ref="E143:F144"/>
    <mergeCell ref="N122:N123"/>
    <mergeCell ref="I125:I127"/>
    <mergeCell ref="I129:J130"/>
    <mergeCell ref="K129:M130"/>
    <mergeCell ref="E119:G120"/>
    <mergeCell ref="J119:L120"/>
    <mergeCell ref="J126:L127"/>
    <mergeCell ref="M119:O120"/>
    <mergeCell ref="F122:F123"/>
    <mergeCell ref="G122:G123"/>
    <mergeCell ref="N235:N236"/>
    <mergeCell ref="O235:O236"/>
    <mergeCell ref="K258:M259"/>
    <mergeCell ref="N258:N259"/>
    <mergeCell ref="O137:O138"/>
    <mergeCell ref="L139:L140"/>
    <mergeCell ref="M139:N140"/>
    <mergeCell ref="O139:O140"/>
    <mergeCell ref="L137:L138"/>
    <mergeCell ref="I143:K148"/>
    <mergeCell ref="A314:B315"/>
    <mergeCell ref="C314:E315"/>
    <mergeCell ref="F314:F315"/>
    <mergeCell ref="G314:G315"/>
    <mergeCell ref="F307:F308"/>
    <mergeCell ref="O145:O146"/>
    <mergeCell ref="L147:L148"/>
    <mergeCell ref="M147:N148"/>
    <mergeCell ref="O147:O148"/>
    <mergeCell ref="L145:L146"/>
    <mergeCell ref="G307:G308"/>
    <mergeCell ref="A310:A312"/>
    <mergeCell ref="B311:D312"/>
    <mergeCell ref="E311:G312"/>
    <mergeCell ref="A307:B308"/>
    <mergeCell ref="C307:E308"/>
    <mergeCell ref="A317:A319"/>
    <mergeCell ref="B318:D319"/>
    <mergeCell ref="E318:G319"/>
    <mergeCell ref="A321:B322"/>
    <mergeCell ref="C321:E322"/>
    <mergeCell ref="F321:F322"/>
    <mergeCell ref="G321:G322"/>
    <mergeCell ref="A324:A327"/>
    <mergeCell ref="A335:C340"/>
    <mergeCell ref="D335:D336"/>
    <mergeCell ref="E335:F336"/>
    <mergeCell ref="D329:D330"/>
    <mergeCell ref="B326:D327"/>
    <mergeCell ref="B324:D325"/>
    <mergeCell ref="E324:G325"/>
    <mergeCell ref="E329:F330"/>
    <mergeCell ref="G329:G330"/>
    <mergeCell ref="J304:L305"/>
    <mergeCell ref="M304:O305"/>
    <mergeCell ref="I307:J308"/>
    <mergeCell ref="K307:M308"/>
    <mergeCell ref="N307:N308"/>
    <mergeCell ref="O307:O308"/>
    <mergeCell ref="I303:I305"/>
    <mergeCell ref="I317:I319"/>
    <mergeCell ref="J311:L312"/>
    <mergeCell ref="M311:O312"/>
    <mergeCell ref="I314:J315"/>
    <mergeCell ref="K314:M315"/>
    <mergeCell ref="N314:N315"/>
    <mergeCell ref="O314:O315"/>
    <mergeCell ref="I310:I312"/>
    <mergeCell ref="J318:L319"/>
    <mergeCell ref="M318:O319"/>
    <mergeCell ref="I321:J322"/>
    <mergeCell ref="K321:M322"/>
    <mergeCell ref="N321:N322"/>
    <mergeCell ref="O321:O322"/>
    <mergeCell ref="J324:L325"/>
    <mergeCell ref="M324:O325"/>
    <mergeCell ref="I324:I327"/>
    <mergeCell ref="J326:L327"/>
    <mergeCell ref="L329:L330"/>
    <mergeCell ref="M329:N330"/>
    <mergeCell ref="O329:O330"/>
    <mergeCell ref="O339:O340"/>
    <mergeCell ref="O331:O332"/>
    <mergeCell ref="L333:L334"/>
    <mergeCell ref="M333:N334"/>
    <mergeCell ref="O333:O334"/>
    <mergeCell ref="M335:N336"/>
    <mergeCell ref="M339:N340"/>
  </mergeCells>
  <printOptions/>
  <pageMargins left="0.75" right="0.75" top="0.42" bottom="0.34" header="0.31" footer="0.27"/>
  <pageSetup horizontalDpi="204" verticalDpi="204" orientation="portrait" paperSize="9" scale="60" r:id="rId1"/>
  <rowBreaks count="3" manualBreakCount="3">
    <brk id="88" max="255" man="1"/>
    <brk id="168" max="255" man="1"/>
    <brk id="25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表　洋一</dc:creator>
  <cp:keywords/>
  <dc:description/>
  <cp:lastModifiedBy>user</cp:lastModifiedBy>
  <cp:lastPrinted>2017-03-13T04:57:30Z</cp:lastPrinted>
  <dcterms:created xsi:type="dcterms:W3CDTF">2001-06-05T15:41:03Z</dcterms:created>
  <dcterms:modified xsi:type="dcterms:W3CDTF">2023-05-15T03:06:55Z</dcterms:modified>
  <cp:category/>
  <cp:version/>
  <cp:contentType/>
  <cp:contentStatus/>
</cp:coreProperties>
</file>